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RR\Příprava 2021+\RAP\01_Aktualni schvalena a platna verze RAP\"/>
    </mc:Choice>
  </mc:AlternateContent>
  <xr:revisionPtr revIDLastSave="0" documentId="8_{F23FABB3-8AC2-44A3-A951-41472DA99AE0}" xr6:coauthVersionLast="47" xr6:coauthVersionMax="47" xr10:uidLastSave="{00000000-0000-0000-0000-000000000000}"/>
  <bookViews>
    <workbookView xWindow="-120" yWindow="-120" windowWidth="29040" windowHeight="15840" tabRatio="761" activeTab="3" xr2:uid="{00000000-000D-0000-FFFF-FFFF00000000}"/>
  </bookViews>
  <sheets>
    <sheet name="Silnice_II_tridy" sheetId="18" r:id="rId1"/>
    <sheet name="IZS_ZZS" sheetId="29" r:id="rId2"/>
    <sheet name="SŠ-VOŠ-Konzervatoře" sheetId="26" r:id="rId3"/>
    <sheet name="RAP_Spec. školy" sheetId="31" r:id="rId4"/>
    <sheet name="Deinstitucionalizace" sheetId="2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31" l="1"/>
  <c r="L6" i="31"/>
  <c r="L5" i="31"/>
  <c r="L7" i="31" s="1"/>
  <c r="G4" i="29" l="1"/>
  <c r="G8" i="29" s="1"/>
  <c r="G5" i="29"/>
  <c r="G6" i="29"/>
  <c r="G7" i="29"/>
  <c r="F8" i="29"/>
  <c r="G6" i="28" l="1"/>
  <c r="F6" i="28"/>
  <c r="K19" i="26" l="1"/>
  <c r="L16" i="26"/>
  <c r="L14" i="26"/>
  <c r="L11" i="26"/>
  <c r="L9" i="26"/>
  <c r="L5" i="26"/>
  <c r="L19" i="26" s="1"/>
  <c r="F11" i="18" l="1"/>
  <c r="G10" i="18"/>
  <c r="G9" i="18"/>
  <c r="G8" i="18"/>
  <c r="G7" i="18"/>
  <c r="G6" i="18"/>
  <c r="G5" i="18"/>
  <c r="G4" i="18"/>
  <c r="G11" i="18" l="1"/>
</calcChain>
</file>

<file path=xl/sharedStrings.xml><?xml version="1.0" encoding="utf-8"?>
<sst xmlns="http://schemas.openxmlformats.org/spreadsheetml/2006/main" count="371" uniqueCount="232">
  <si>
    <t>Silnice II. třídy</t>
  </si>
  <si>
    <t>Seznam projektů</t>
  </si>
  <si>
    <t>Název projektu</t>
  </si>
  <si>
    <t>Číslo silnice</t>
  </si>
  <si>
    <t>Krajní body úseku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</si>
  <si>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</si>
  <si>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</si>
  <si>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</si>
  <si>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začátek</t>
  </si>
  <si>
    <t>konec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</si>
  <si>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</si>
  <si>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</si>
  <si>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</si>
  <si>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</si>
  <si>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</si>
  <si>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</si>
  <si>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Integrovaný záchranný systém - zdravotní služby</t>
  </si>
  <si>
    <t>Stručný obsah projektu</t>
  </si>
  <si>
    <t xml:space="preserve">Žadatel </t>
  </si>
  <si>
    <t>Adresa žadatele, kontaktní údaje žadatele</t>
  </si>
  <si>
    <t>vydané stavební povolení ano/ne/nerelevantní</t>
  </si>
  <si>
    <t>Žadatel</t>
  </si>
  <si>
    <t>Identifikace organizace (školy či školského zařízení)</t>
  </si>
  <si>
    <t>Obec realizace</t>
  </si>
  <si>
    <t>Stručný popis investic projektu</t>
  </si>
  <si>
    <t>Zřizovatel (název, IČ)</t>
  </si>
  <si>
    <t>IČ školy či školského zařízení</t>
  </si>
  <si>
    <t>IZO</t>
  </si>
  <si>
    <t>REDIZO</t>
  </si>
  <si>
    <t>celkové výdaje projektu</t>
  </si>
  <si>
    <t>s vazbou na podporovanou oblast IROP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</si>
  <si>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</si>
  <si>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</si>
  <si>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7) Vnitřní/venkovní zázemí pro komunitní aktivity vedoucí k sociální inkluzi bude možné v IROP realizovat pouze jakou součást projektu s dalšími aktivitami, nikoliv jako samostatný projekt.</t>
  </si>
  <si>
    <t xml:space="preserve">budování zázemí školních klubů pro žáky nižšího stupně víceletých gymnázií  </t>
  </si>
  <si>
    <t xml:space="preserve">cizí jazyky
</t>
  </si>
  <si>
    <t>Zohledněte v předpokládaných výdajích. Pro způsobilost výdajů musí být zaškrtnuto.</t>
  </si>
  <si>
    <t>stručný popis, např. zpracovaná PD, zajištěné výkupy, výběr dodavatele</t>
  </si>
  <si>
    <r>
      <rPr>
        <sz val="11"/>
        <color theme="1"/>
        <rFont val="Calibri"/>
        <family val="2"/>
        <charset val="238"/>
        <scheme val="minor"/>
      </rPr>
      <t>6) Zázemí pro školní poradenské pracoviště bude možné v IROP realizovat pouze jakou součást projektu s dalšími aktivitami, nikoliv jako samostatný projekt, musí být však uvedeno v RAP.</t>
    </r>
  </si>
  <si>
    <r>
      <rPr>
        <sz val="11"/>
        <color theme="1"/>
        <rFont val="Calibri"/>
        <family val="2"/>
        <charset val="238"/>
        <scheme val="minor"/>
      </rPr>
      <t>5) Schopnost práce s digitálními technologiemi bude podporována prostřednictvím odborných učeben pro výuku informatiky a dále pouze ve vazbě na cizí jazyk, přírodní vědy, technické a řemeslné obory.</t>
    </r>
  </si>
  <si>
    <r>
      <t xml:space="preserve">Souhrnný rámec pro investice do infrastruktury středních a vyšších odborných škol </t>
    </r>
    <r>
      <rPr>
        <b/>
        <vertAlign val="superscript"/>
        <sz val="14"/>
        <color theme="1"/>
        <rFont val="Calibri"/>
        <family val="2"/>
        <charset val="238"/>
        <scheme val="minor"/>
      </rPr>
      <t>9)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</si>
  <si>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  <r>
      <rPr>
        <b/>
        <sz val="10"/>
        <color theme="1"/>
        <rFont val="Calibri"/>
        <family val="2"/>
        <charset val="238"/>
        <scheme val="minor"/>
      </rPr>
      <t>:</t>
    </r>
  </si>
  <si>
    <t>Název organizace</t>
  </si>
  <si>
    <r>
      <t xml:space="preserve">z toho podíl EFRR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</si>
  <si>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Zázemí pro školní poradenské pracoviště 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6)</t>
    </r>
  </si>
  <si>
    <r>
      <t xml:space="preserve">Vnitřní/venkovní zázemí pro komunitní aktivity vedoucí k sociální inkluzi  </t>
    </r>
    <r>
      <rPr>
        <vertAlign val="superscript"/>
        <sz val="10"/>
        <color theme="1"/>
        <rFont val="Calibri"/>
        <family val="2"/>
        <charset val="238"/>
        <scheme val="minor"/>
      </rPr>
      <t>7)</t>
    </r>
  </si>
  <si>
    <r>
      <t xml:space="preserve">přírodní vědy 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</si>
  <si>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 xml:space="preserve">polytechnické vzdělávání 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</si>
  <si>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práce s digitálními tech. 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</si>
  <si>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max. do výše </t>
    </r>
    <r>
      <rPr>
        <sz val="11"/>
        <color theme="1"/>
        <rFont val="Calibri"/>
        <family val="2"/>
        <charset val="238"/>
        <scheme val="minor"/>
      </rPr>
      <t>130 % stanovené alokace</t>
    </r>
  </si>
  <si>
    <t>Naplňování indikátorů</t>
  </si>
  <si>
    <t>stručný popis např. zpracovaná PD, zajištěné výkupy, výběr dodavatele</t>
  </si>
  <si>
    <t>konektivita</t>
  </si>
  <si>
    <t>8) Z IROP nebudou podpořeny samostatné VOŠ, budou podpořeny jen VOŠ, které jsou součástí SŠ. Dále budou podporovány i konzervatoře.</t>
  </si>
  <si>
    <t>9) Zázemí pro pedagogické i nepedagogické pracovníky škol bude možné v IROP realizovat pouze jakou součást projektu s dalšími aktivitami, nikoliv jako samostatný projekt, nemusí být tedy uvedeno v RAP. Zohledněte v předpokládaných výdajích.</t>
  </si>
  <si>
    <t>3) 4) Viz. soubor "Podporované obory klíčových kompetencí"</t>
  </si>
  <si>
    <t xml:space="preserve">Naplňování indikátorů </t>
  </si>
  <si>
    <t>stručný popis např. zpracovaná PD, zajištěné výkupy, výber dodavatele</t>
  </si>
  <si>
    <t>Přivaděč k průmyslové zóně Prosmyky II. část</t>
  </si>
  <si>
    <t>x</t>
  </si>
  <si>
    <t>II/247</t>
  </si>
  <si>
    <t>zatím pouze 2/3 vypořádaných pozemků, nutná EIA</t>
  </si>
  <si>
    <t>NE</t>
  </si>
  <si>
    <t>II/613</t>
  </si>
  <si>
    <t>Rekonstrukce mostu E. Beneše, Ústí nad Labem</t>
  </si>
  <si>
    <t>ne</t>
  </si>
  <si>
    <t>chybí souhlas Povodí Labe</t>
  </si>
  <si>
    <t>Rekonstrukce mostního objektu 240 - 031, 031A v Roudnici nad Labem</t>
  </si>
  <si>
    <t>II/240</t>
  </si>
  <si>
    <t>probíhá majetkové vypořádání</t>
  </si>
  <si>
    <t>II/261</t>
  </si>
  <si>
    <t>Rekonstrukce mostu 246-02 Louny</t>
  </si>
  <si>
    <t>II/246</t>
  </si>
  <si>
    <t>Rekonstrukce mostu ev.č. 246 – 005 Počedělice</t>
  </si>
  <si>
    <t>Rekonstrukce mostu ev.č. 225 – 008 Trnovany přes trať ČD</t>
  </si>
  <si>
    <t>II/225</t>
  </si>
  <si>
    <t xml:space="preserve">součet </t>
  </si>
  <si>
    <t>Ústecký kraj</t>
  </si>
  <si>
    <t>suma</t>
  </si>
  <si>
    <t>Naplňování indikátorů IROP</t>
  </si>
  <si>
    <t xml:space="preserve">ZZS ÚK, Sociální Péče 799/7a, Severní Terasa, 400 01 ÚL, urban.michal@zzsuk.cz, 475 234 122 </t>
  </si>
  <si>
    <t>Pořízení sanitních vozidel ZZS</t>
  </si>
  <si>
    <t xml:space="preserve">ZZS ÚK, Sociální Péče 799/7a, Severní Terasa, 400 01 ÚL, vlkova.alice@zzsuk.cz, 475 234 122 </t>
  </si>
  <si>
    <t>Obnova přístrojového vybavení</t>
  </si>
  <si>
    <t>max do výše 130 % alokace</t>
  </si>
  <si>
    <t>Ústecký kraj, Velká Hradební 3118/48, 400 02 Ústí nad Labem, IČ 70892156</t>
  </si>
  <si>
    <t>nerelevantní</t>
  </si>
  <si>
    <t>TS dle podmínek výzvy</t>
  </si>
  <si>
    <t>uzavřena Rámcová smlouva</t>
  </si>
  <si>
    <t>Nové či zodolněné objekty sloužící složkám IZS</t>
  </si>
  <si>
    <t>Ústí nad Labem</t>
  </si>
  <si>
    <t>Teplice</t>
  </si>
  <si>
    <t>Logopedická základní škola, Měcholupy 1, příspěvková organizace</t>
  </si>
  <si>
    <r>
      <t xml:space="preserve">Výdaje projektu  </t>
    </r>
    <r>
      <rPr>
        <b/>
        <i/>
        <sz val="10"/>
        <color theme="1"/>
        <rFont val="Calibri"/>
        <family val="2"/>
        <charset val="238"/>
        <scheme val="minor"/>
      </rPr>
      <t>v Kč</t>
    </r>
  </si>
  <si>
    <t>křiž. s D8</t>
  </si>
  <si>
    <t>křiž. s II/261</t>
  </si>
  <si>
    <t>Délka rekonstruovaných silnic</t>
  </si>
  <si>
    <t>křiž. s II/262</t>
  </si>
  <si>
    <t>hranice kraje</t>
  </si>
  <si>
    <t>křiž. s I/13</t>
  </si>
  <si>
    <t>křiž. s I/28</t>
  </si>
  <si>
    <t>křiž. s II/227</t>
  </si>
  <si>
    <t>křiž. s I/7</t>
  </si>
  <si>
    <t>křiž. s II/246</t>
  </si>
  <si>
    <t>Délka nových silnic</t>
  </si>
  <si>
    <t>Rekonstrukce silnice II/261 HO Mělník – Štětí – Polepy – Libochovany - HO UL (etapizováno)</t>
  </si>
  <si>
    <r>
      <t xml:space="preserve">celkové </t>
    </r>
    <r>
      <rPr>
        <sz val="10"/>
        <color theme="1"/>
        <rFont val="Calibri"/>
        <family val="2"/>
        <charset val="238"/>
        <scheme val="minor"/>
      </rPr>
      <t xml:space="preserve"> výdaje projektu  </t>
    </r>
  </si>
  <si>
    <t>Limit alokace</t>
  </si>
  <si>
    <r>
      <t xml:space="preserve">celkové </t>
    </r>
    <r>
      <rPr>
        <sz val="10"/>
        <color theme="1"/>
        <rFont val="Calibri"/>
        <family val="2"/>
        <charset val="238"/>
        <scheme val="minor"/>
      </rPr>
      <t>výdaje projektu</t>
    </r>
  </si>
  <si>
    <t>100 % = 140 324 524 mil. Kč, 130 % = 182,4 mil. Kč</t>
  </si>
  <si>
    <t>alokace pro Ústecký kraj 100 % = 277 mil. (+SR 293 mil.); RAP 130 % = 360 mil.</t>
  </si>
  <si>
    <t xml:space="preserve">Projekt je zaměřen na budování konektivity na páteřních školách Ústeckého kraje v postupných etapách. Na těchto středních školách bude v rámci konektivity zajištěno jako softwarové, tak hardwarové vybavení. Cílem akce je provedení komplexního digitálního vybavení, které bude odpovídat stávajícím normovým požadavkům a standardům. </t>
  </si>
  <si>
    <t>Alokace ÚK 893,6 mil. Kč (EFRR), 130 % = 1,1 mld. Kč</t>
  </si>
  <si>
    <t>z toho podíl EFRR</t>
  </si>
  <si>
    <t>Gymnázium a Střední odborná škola, Podbořany, příspěvková organizace</t>
  </si>
  <si>
    <t>Podkrušnohorské gymnázium, Most, příspěvková organizace</t>
  </si>
  <si>
    <t>Střední škola technická, Most, příspěvková organizace</t>
  </si>
  <si>
    <t>Vyšší odborná škola, Střední průmyslová škola a Střední odborná škola, Varnsdorf, příspěvková organizace</t>
  </si>
  <si>
    <t>Vyšší odborná škola ekonomická, sociální a zdravotnická, Obchodní akademie, Střední pedagogická škola a Střední zdravotnická škola, Most, příspěvková organizace</t>
  </si>
  <si>
    <t>Gymnázium, Teplice, Čs. dobrovolců 11, příspěvková organizace</t>
  </si>
  <si>
    <t>Hotelová škola, Obchodní akademie a Střední průmyslová škola, Teplice, Benešovo náměstí 1, příspěvková organizace</t>
  </si>
  <si>
    <t>Střední škola stavební a strojní, Teplice, příspěvková organizace</t>
  </si>
  <si>
    <t>Střední průmyslová škola, Ústí nad Labem, Resslova 5, příspěvková organizace</t>
  </si>
  <si>
    <t>Střední odborná škola energetická a stavební, Obchodní akademie a Střední zdravotnická škola, Chomutov, příspěvková organizace</t>
  </si>
  <si>
    <t>Střední škola technická, gastronomická a automobilní, Chomutov, příspěvková organizace</t>
  </si>
  <si>
    <t>Střední škola obchodu, řemesel, služeb a Základní škola, Ústí nad Labem, příspěvková organizace</t>
  </si>
  <si>
    <t>Vyšší odborná škola zdravotnická a Střední škola zdravotnická, Ústí nad Labem, Palachova 35, příspěvková organizace</t>
  </si>
  <si>
    <t>108006948 </t>
  </si>
  <si>
    <t>108006891 </t>
  </si>
  <si>
    <t>018383874 </t>
  </si>
  <si>
    <t xml:space="preserve">108006972, 108006981 </t>
  </si>
  <si>
    <t>000081922 </t>
  </si>
  <si>
    <t>102000638 </t>
  </si>
  <si>
    <t>107850486 </t>
  </si>
  <si>
    <t>000082201 </t>
  </si>
  <si>
    <t>130001767 </t>
  </si>
  <si>
    <t>130002054 </t>
  </si>
  <si>
    <t>107850079 </t>
  </si>
  <si>
    <t>000082627 </t>
  </si>
  <si>
    <t xml:space="preserve">110031229, 110031237 </t>
  </si>
  <si>
    <t>byla podána žádost o SP; 2022 zahájení VZ na stavbu</t>
  </si>
  <si>
    <t>probíhá IČ na vydání SP</t>
  </si>
  <si>
    <t>probíhá zpracování PD</t>
  </si>
  <si>
    <t>probíhá VZ na PD</t>
  </si>
  <si>
    <t>ZZS ÚK - výstavba výjezdové základny ZZS Úk Litvínov</t>
  </si>
  <si>
    <t>ÚK</t>
  </si>
  <si>
    <t>IZ</t>
  </si>
  <si>
    <t>Jedná se o výstavbu výjezdové základny ZZSÚK  v Litvínově. V rámci výstavby bude stavebně realizována základna pro dvě výjezdové skupiny RZP v Litvínově. Stávající výjezdová základna je provozována v pronajatých prostorech. Budou nuté výkupy pozemků.</t>
  </si>
  <si>
    <t>Střední průmyslová škola stavební a Střední odborná škola stavební a technická,  Čelakovského 5,Ústí nad Labem, příspěvková organizace</t>
  </si>
  <si>
    <t>Podbořany</t>
  </si>
  <si>
    <t>Most</t>
  </si>
  <si>
    <t>Varnsdorf</t>
  </si>
  <si>
    <t>Ústí</t>
  </si>
  <si>
    <t>Chomutov</t>
  </si>
  <si>
    <t>Trmice</t>
  </si>
  <si>
    <t>v přípravě</t>
  </si>
  <si>
    <t>Kapacita nových nebo modernizovaných zařízení sociální péče (kromě bydlení)</t>
  </si>
  <si>
    <t>Ústecký kraj, Velká Hradební 3118/48, 400 02 Ústí nad Labem</t>
  </si>
  <si>
    <t>Rekonstrukce objektu CHB Děčín s cílem částečné transformace.</t>
  </si>
  <si>
    <t>stručný popis, např. zpracovaná PD, zajištěné výkupy, výber dodavatele</t>
  </si>
  <si>
    <t>z toho předpokládané způsobilé výdaje EFRR</t>
  </si>
  <si>
    <t>Deinstitucionalizace sociálních služeb</t>
  </si>
  <si>
    <t>ne, nerelevantní</t>
  </si>
  <si>
    <t>aktualizována studie a finanční rozpočet</t>
  </si>
  <si>
    <t>druhá polovina roku 2026</t>
  </si>
  <si>
    <t>druhá polovina roku 2024</t>
  </si>
  <si>
    <t>DOZP Oleška-Kamenice, p.o. – rekonstrukce objektu CHB Děčín</t>
  </si>
  <si>
    <t>395,91 m</t>
  </si>
  <si>
    <t>38,799 km</t>
  </si>
  <si>
    <t>53 m</t>
  </si>
  <si>
    <t>347 m</t>
  </si>
  <si>
    <t>445,30 m</t>
  </si>
  <si>
    <t>2,183 km</t>
  </si>
  <si>
    <t>206 m</t>
  </si>
  <si>
    <t>ZZS ÚK</t>
  </si>
  <si>
    <t>10.2022/2023+</t>
  </si>
  <si>
    <t xml:space="preserve">Obnova přístrojového vybavení  (např. přenosné defibrilátory s monitorem, přenosné přístroje pro umělou plicní ventilaci aj.), pro zajištění event. vybavení dalších výjezdových prostředků ZZS ÚK (RV a RZP posádek) a pro zajištění dostatečného poolu těchto přístrojů pro řešení mimořádné události. </t>
  </si>
  <si>
    <r>
      <t xml:space="preserve">Pořízení sanitních vozidel ZZS -  24 ks (3 x 8 ks ) sanitních vozidel RLP a RZP typu B dle ČSN 1789, vč. elektrohydraulických nosítek, pořizovaných rámci každoroční obnovy vozového parku. Možnost úpravy specifikace u části vozidel na speciální sanitní vozidla ZZS pro převoz pacientů s vysoce infekční nákazou. </t>
    </r>
    <r>
      <rPr>
        <i/>
        <sz val="10"/>
        <rFont val="Calibri"/>
        <family val="2"/>
        <charset val="238"/>
        <scheme val="minor"/>
      </rPr>
      <t xml:space="preserve">Pozn.: Celkem může být pořízeno za roky 2023-2027 cca 24 vozidel á 4,25 mil Kč tj. celkem 144 mil. Kč, případně část dle možností.
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</si>
  <si>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1. etapa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</si>
  <si>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3. etapa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</si>
  <si>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4. etapa</t>
    </r>
  </si>
  <si>
    <t>7 / 2581</t>
  </si>
  <si>
    <t>5 / 1557</t>
  </si>
  <si>
    <t>12 / 2860</t>
  </si>
  <si>
    <t>počet škol-objketů / počet žáků</t>
  </si>
  <si>
    <t>počet škol-objektů / počet žáků</t>
  </si>
  <si>
    <t>Schváleno na RSK ÚK dne 31. 8. 2022</t>
  </si>
  <si>
    <t>č. usn. 4/35RSK/2022</t>
  </si>
  <si>
    <t>7 / 2231</t>
  </si>
  <si>
    <t>7 / 2886</t>
  </si>
  <si>
    <r>
      <t xml:space="preserve">Konektivita, SW, HW na SŠ v ÚK </t>
    </r>
    <r>
      <rPr>
        <b/>
        <sz val="11"/>
        <rFont val="Calibri"/>
        <family val="2"/>
        <charset val="238"/>
        <scheme val="minor"/>
      </rPr>
      <t>2. etapa</t>
    </r>
  </si>
  <si>
    <r>
      <t xml:space="preserve">Konektivita, SW, HW na SŠ v ÚK </t>
    </r>
    <r>
      <rPr>
        <b/>
        <sz val="11"/>
        <rFont val="Calibri"/>
        <family val="2"/>
        <charset val="238"/>
        <scheme val="minor"/>
      </rPr>
      <t>5. etapa</t>
    </r>
  </si>
  <si>
    <t>Poprvé schváleno na RSK ÚK dne 31. 8. 2022</t>
  </si>
  <si>
    <t>Aktualizováno: 4. 11. 2022, usnesení RSK: 1/37RSK/2022</t>
  </si>
  <si>
    <t>Ústecký kraj, Velká Hradební 3118/48 Ústí nad Labem - 70892156</t>
  </si>
  <si>
    <t>Logopedická základní škola, Měcholupy 1, příspěvková organizace                                                   .                                                                                  / Ústecký kraj</t>
  </si>
  <si>
    <t>061357286</t>
  </si>
  <si>
    <t>Krajské speciálně pedagogické centrum – rekonstrukce a přístavba historické budovy sýpky</t>
  </si>
  <si>
    <t>Měcholupy</t>
  </si>
  <si>
    <t>V rámci investiční akce bude zrekonstruován interiér památkově chráněné budovy sýpky a bude přistavěna nová budova, která s historickou budovou bude propojena výtahovým a schodišťovým tubusem. V budově sýpky vzniknou prostory pro školní družinu, ergoterapii, fyzioterapii, cvičná kuchyňka, snoezelen (multisenzorická místnost) a výstavní prostory. V přístavbě by bylo sídlo speciálně pedagogického centra, které se nyní nachází v nevyhovujících prostorech. Současně by v nové budově vznikla malá tělocvična a konferenční prostory určené pro vzdělávací akce (kurzy primární logopedické prevence, specializační studium logopedů ve školství a další).</t>
  </si>
  <si>
    <t>07/22</t>
  </si>
  <si>
    <t>12/27</t>
  </si>
  <si>
    <t>Vybudování zázemí pro speciálně pedagogické centrum Měcholupy.</t>
  </si>
  <si>
    <t>Vybudované zázemí pro speciálně pedagogické centrum Měcholupy.</t>
  </si>
  <si>
    <t>Zpracována studie proveditelnosti, příprava výběrového řízení na PD</t>
  </si>
  <si>
    <t>Speciální základní škola a praktická škola Ústí nad Labem, Pod Parkem 2788, příspěvková organizace                                               .                                                                                  / Ústecký kraj</t>
  </si>
  <si>
    <t>Speciální základní škola a praktická škola Ústí nad Labem, Pod Parkem 2788, příspěvková organizace</t>
  </si>
  <si>
    <t>Kompletní rekonstrukce vnitřních instalací a úprav dle potřeb nově vzniklého centra</t>
  </si>
  <si>
    <t>Kompletní oprava budovy pro práci speciálně pedagogického centra - jedná se o elektroinstalaci, zdravotnětechnickou instalaci, rozvody vody a topení, výměna osvětlení a zabezpečení, výměna oken, oprava vzduchotechniky dále vnitřní úpravy. Rekonstrukce zahrnuje také opravu tělocvičny.</t>
  </si>
  <si>
    <t>11/2022 zahájení projektování, 11/2023 zahájení</t>
  </si>
  <si>
    <t>rekonstrukce</t>
  </si>
  <si>
    <t>zřizuje se pracoviště, které chybí v soustavě se specializací na poruchy autistického spektra.</t>
  </si>
  <si>
    <t>investiční záměr</t>
  </si>
  <si>
    <t>max. do výše 130 % stanovené alokace</t>
  </si>
  <si>
    <t>Aktuální verze:</t>
  </si>
  <si>
    <t>schválena v RSK dne 29. 3. 2023 pod č. usn. 8/39RSK/2023</t>
  </si>
  <si>
    <t>Historie předchozích verzí:</t>
  </si>
  <si>
    <t xml:space="preserve">Obnova a modernizace výcvikových vzdělávacích středisek  a pořízení technického a technologického vybavení (např. porodnický trenažér včetně příslušenství, simulátory pro obtížné zajištění dýchycích cest, model ultrasonografie aj.) </t>
  </si>
  <si>
    <t>Modernizace vzdělávacích středisek</t>
  </si>
  <si>
    <t>Pořízení materálně-technického vybavení a vytvoření hmotných podmínek pro ZS IZS</t>
  </si>
  <si>
    <r>
      <t xml:space="preserve">Souhrnný rámec pro investice do infrastruktury školských poradenských zařízení a vzdělávání ve školách a třídách zřízených dle § 16, odst. 9 školského zákona
- sběr dat: červen 2023 / </t>
    </r>
    <r>
      <rPr>
        <b/>
        <sz val="16"/>
        <color rgb="FFFF0000"/>
        <rFont val="Arial"/>
        <family val="2"/>
        <charset val="238"/>
      </rPr>
      <t>výtah pro do RAP (2023)</t>
    </r>
  </si>
  <si>
    <r>
      <t xml:space="preserve">Výdaje projektu  </t>
    </r>
    <r>
      <rPr>
        <i/>
        <sz val="11"/>
        <rFont val="Arial"/>
        <family val="2"/>
        <charset val="238"/>
      </rPr>
      <t>v Kč</t>
    </r>
  </si>
  <si>
    <r>
      <t xml:space="preserve">Předpokládaný termín realizace </t>
    </r>
    <r>
      <rPr>
        <i/>
        <sz val="11"/>
        <rFont val="Arial"/>
        <family val="2"/>
        <charset val="238"/>
      </rPr>
      <t>měsíc, rok</t>
    </r>
  </si>
  <si>
    <r>
      <t xml:space="preserve">z toho podíl EFRR </t>
    </r>
    <r>
      <rPr>
        <vertAlign val="superscript"/>
        <sz val="11"/>
        <rFont val="Arial"/>
        <family val="2"/>
        <charset val="238"/>
      </rPr>
      <t>1)</t>
    </r>
  </si>
  <si>
    <t>Alokace EFRR: 828 11 558,91 Kč</t>
  </si>
  <si>
    <t>100 % alokace EFRR</t>
  </si>
  <si>
    <t>130 % alokace EFRR</t>
  </si>
  <si>
    <t>Historie schvalování:</t>
  </si>
  <si>
    <t>datum</t>
  </si>
  <si>
    <t>schváleno usnesením</t>
  </si>
  <si>
    <t>RSK ÚK</t>
  </si>
  <si>
    <t>7/42RSK/2023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</si>
</sst>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.00\ _K_č"/>
    <numFmt numFmtId="166" formatCode="#,##0\ &quot;Kč&quot;"/>
    <numFmt numFmtId="167" formatCode="#,##0.00\ &quot;Kč&quot;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6"/>
      <color rgb="FF00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164" fontId="19" fillId="0" borderId="0" applyFont="0" applyFill="0" applyBorder="0" applyAlignment="0" applyProtection="0"/>
  </cellStyleXfs>
  <cellXfs count="334">
    <xf numFmtId="0" fontId="0" fillId="0" borderId="0" xfId="0"/>
    <xf numFmtId="0" fontId="4" fillId="0" borderId="0" xfId="0" applyFont="1" applyAlignment="1">
      <alignment vertical="top"/>
    </xf>
    <xf numFmtId="0" fontId="0" fillId="2" borderId="0" xfId="0" applyFill="1"/>
    <xf numFmtId="0" fontId="10" fillId="0" borderId="0" xfId="0" applyFont="1"/>
    <xf numFmtId="0" fontId="4" fillId="0" borderId="16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0" fontId="0" fillId="0" borderId="0" xfId="0" applyAlignment="1">
      <alignment horizontal="left" vertical="center" indent="4"/>
    </xf>
    <xf numFmtId="9" fontId="0" fillId="0" borderId="0" xfId="0" applyNumberFormat="1"/>
    <xf numFmtId="3" fontId="0" fillId="0" borderId="0" xfId="0" applyNumberFormat="1"/>
    <xf numFmtId="3" fontId="18" fillId="0" borderId="0" xfId="0" applyNumberFormat="1" applyFont="1"/>
    <xf numFmtId="0" fontId="0" fillId="2" borderId="17" xfId="0" applyFill="1" applyBorder="1"/>
    <xf numFmtId="165" fontId="4" fillId="0" borderId="4" xfId="0" applyNumberFormat="1" applyFont="1" applyBorder="1" applyAlignment="1">
      <alignment horizontal="center" vertical="top" wrapText="1"/>
    </xf>
    <xf numFmtId="14" fontId="4" fillId="0" borderId="4" xfId="0" applyNumberFormat="1" applyFont="1" applyBorder="1" applyAlignment="1">
      <alignment vertical="top" wrapText="1"/>
    </xf>
    <xf numFmtId="14" fontId="4" fillId="0" borderId="6" xfId="0" applyNumberFormat="1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11" fillId="2" borderId="4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14" fontId="8" fillId="0" borderId="18" xfId="0" applyNumberFormat="1" applyFont="1" applyBorder="1" applyAlignment="1">
      <alignment vertical="top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4" fillId="0" borderId="20" xfId="0" applyFont="1" applyBorder="1" applyAlignment="1">
      <alignment vertical="top" wrapText="1"/>
    </xf>
    <xf numFmtId="0" fontId="15" fillId="0" borderId="0" xfId="0" applyFont="1"/>
    <xf numFmtId="0" fontId="5" fillId="0" borderId="0" xfId="0" applyFont="1" applyAlignment="1">
      <alignment vertical="center"/>
    </xf>
    <xf numFmtId="165" fontId="0" fillId="0" borderId="0" xfId="0" applyNumberFormat="1" applyAlignment="1">
      <alignment horizontal="center"/>
    </xf>
    <xf numFmtId="0" fontId="4" fillId="2" borderId="18" xfId="0" applyFont="1" applyFill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top" wrapText="1"/>
    </xf>
    <xf numFmtId="165" fontId="4" fillId="0" borderId="6" xfId="0" applyNumberFormat="1" applyFont="1" applyBorder="1" applyAlignment="1">
      <alignment horizontal="center" vertical="top" wrapText="1"/>
    </xf>
    <xf numFmtId="3" fontId="15" fillId="0" borderId="0" xfId="0" applyNumberFormat="1" applyFont="1"/>
    <xf numFmtId="0" fontId="1" fillId="0" borderId="0" xfId="0" applyFont="1"/>
    <xf numFmtId="3" fontId="8" fillId="0" borderId="4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3" fontId="16" fillId="0" borderId="18" xfId="0" applyNumberFormat="1" applyFont="1" applyBorder="1" applyAlignment="1">
      <alignment vertical="center"/>
    </xf>
    <xf numFmtId="0" fontId="16" fillId="0" borderId="18" xfId="0" applyFont="1" applyBorder="1" applyAlignment="1">
      <alignment horizontal="right" vertical="center"/>
    </xf>
    <xf numFmtId="0" fontId="16" fillId="0" borderId="5" xfId="0" applyFont="1" applyBorder="1" applyAlignment="1">
      <alignment horizontal="centerContinuous" vertic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2" fontId="16" fillId="0" borderId="5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right" vertical="center"/>
    </xf>
    <xf numFmtId="0" fontId="16" fillId="0" borderId="18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2" fontId="16" fillId="0" borderId="26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Continuous" vertical="center"/>
    </xf>
    <xf numFmtId="0" fontId="8" fillId="0" borderId="26" xfId="0" applyFont="1" applyBorder="1" applyAlignment="1">
      <alignment horizontal="left" vertical="center" wrapText="1"/>
    </xf>
    <xf numFmtId="3" fontId="8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2" fontId="16" fillId="0" borderId="18" xfId="0" applyNumberFormat="1" applyFont="1" applyBorder="1" applyAlignment="1">
      <alignment horizontal="left" vertical="center" wrapText="1"/>
    </xf>
    <xf numFmtId="0" fontId="16" fillId="0" borderId="18" xfId="0" applyFont="1" applyBorder="1" applyAlignment="1">
      <alignment horizontal="centerContinuous" vertical="center"/>
    </xf>
    <xf numFmtId="0" fontId="8" fillId="0" borderId="18" xfId="0" applyFont="1" applyBorder="1" applyAlignment="1">
      <alignment horizontal="left" vertical="center" wrapText="1"/>
    </xf>
    <xf numFmtId="2" fontId="16" fillId="0" borderId="18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 vertical="top" wrapText="1"/>
    </xf>
    <xf numFmtId="165" fontId="18" fillId="0" borderId="0" xfId="0" applyNumberFormat="1" applyFont="1" applyAlignment="1">
      <alignment horizontal="right"/>
    </xf>
    <xf numFmtId="0" fontId="4" fillId="0" borderId="18" xfId="0" applyFont="1" applyBorder="1" applyAlignment="1">
      <alignment vertical="center" wrapText="1"/>
    </xf>
    <xf numFmtId="0" fontId="16" fillId="0" borderId="0" xfId="0" applyFont="1"/>
    <xf numFmtId="0" fontId="22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18" fillId="4" borderId="0" xfId="0" applyFont="1" applyFill="1"/>
    <xf numFmtId="9" fontId="15" fillId="0" borderId="0" xfId="0" applyNumberFormat="1" applyFont="1"/>
    <xf numFmtId="0" fontId="25" fillId="4" borderId="0" xfId="0" applyFont="1" applyFill="1"/>
    <xf numFmtId="3" fontId="23" fillId="0" borderId="0" xfId="0" applyNumberFormat="1" applyFont="1"/>
    <xf numFmtId="49" fontId="16" fillId="0" borderId="2" xfId="0" applyNumberFormat="1" applyFont="1" applyBorder="1" applyAlignment="1">
      <alignment wrapText="1"/>
    </xf>
    <xf numFmtId="0" fontId="16" fillId="0" borderId="3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5" xfId="0" applyFont="1" applyBorder="1" applyAlignment="1">
      <alignment horizontal="left" vertical="center" wrapText="1"/>
    </xf>
    <xf numFmtId="4" fontId="16" fillId="0" borderId="6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/>
    </xf>
    <xf numFmtId="3" fontId="1" fillId="0" borderId="0" xfId="0" applyNumberFormat="1" applyFont="1"/>
    <xf numFmtId="0" fontId="5" fillId="0" borderId="18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26" fillId="0" borderId="0" xfId="0" applyFont="1"/>
    <xf numFmtId="0" fontId="16" fillId="0" borderId="2" xfId="0" applyFont="1" applyBorder="1" applyAlignment="1">
      <alignment horizontal="right" vertical="center" wrapText="1"/>
    </xf>
    <xf numFmtId="0" fontId="16" fillId="0" borderId="18" xfId="0" applyFont="1" applyBorder="1" applyAlignment="1">
      <alignment horizontal="right"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vertical="top" wrapText="1"/>
    </xf>
    <xf numFmtId="0" fontId="8" fillId="2" borderId="26" xfId="0" applyFont="1" applyFill="1" applyBorder="1" applyAlignment="1">
      <alignment vertical="top" wrapText="1"/>
    </xf>
    <xf numFmtId="14" fontId="8" fillId="2" borderId="18" xfId="0" applyNumberFormat="1" applyFont="1" applyFill="1" applyBorder="1" applyAlignment="1">
      <alignment horizontal="right" vertical="top" wrapText="1"/>
    </xf>
    <xf numFmtId="14" fontId="8" fillId="2" borderId="18" xfId="0" applyNumberFormat="1" applyFont="1" applyFill="1" applyBorder="1" applyAlignment="1">
      <alignment vertical="top" wrapText="1"/>
    </xf>
    <xf numFmtId="3" fontId="8" fillId="0" borderId="5" xfId="0" applyNumberFormat="1" applyFont="1" applyBorder="1" applyAlignment="1">
      <alignment vertical="center"/>
    </xf>
    <xf numFmtId="3" fontId="8" fillId="2" borderId="26" xfId="0" applyNumberFormat="1" applyFont="1" applyFill="1" applyBorder="1" applyAlignment="1">
      <alignment horizontal="center" vertical="top"/>
    </xf>
    <xf numFmtId="14" fontId="8" fillId="2" borderId="26" xfId="0" applyNumberFormat="1" applyFont="1" applyFill="1" applyBorder="1" applyAlignment="1">
      <alignment vertical="top"/>
    </xf>
    <xf numFmtId="0" fontId="24" fillId="2" borderId="3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center" vertical="center"/>
    </xf>
    <xf numFmtId="0" fontId="16" fillId="2" borderId="20" xfId="0" applyFont="1" applyFill="1" applyBorder="1" applyAlignment="1">
      <alignment horizontal="left" vertical="center" wrapText="1"/>
    </xf>
    <xf numFmtId="0" fontId="24" fillId="2" borderId="44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left" vertical="center" wrapText="1"/>
    </xf>
    <xf numFmtId="0" fontId="24" fillId="2" borderId="35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left" vertical="center" wrapText="1"/>
    </xf>
    <xf numFmtId="3" fontId="16" fillId="2" borderId="27" xfId="0" applyNumberFormat="1" applyFont="1" applyFill="1" applyBorder="1" applyAlignment="1">
      <alignment horizontal="left" vertical="center"/>
    </xf>
    <xf numFmtId="3" fontId="16" fillId="2" borderId="20" xfId="0" applyNumberFormat="1" applyFont="1" applyFill="1" applyBorder="1" applyAlignment="1">
      <alignment horizontal="left" vertical="center"/>
    </xf>
    <xf numFmtId="3" fontId="16" fillId="2" borderId="37" xfId="0" applyNumberFormat="1" applyFont="1" applyFill="1" applyBorder="1" applyAlignment="1">
      <alignment horizontal="left" vertical="center"/>
    </xf>
    <xf numFmtId="0" fontId="16" fillId="2" borderId="40" xfId="0" applyFont="1" applyFill="1" applyBorder="1" applyAlignment="1">
      <alignment horizontal="left" vertical="center" wrapText="1"/>
    </xf>
    <xf numFmtId="0" fontId="0" fillId="2" borderId="42" xfId="0" applyFill="1" applyBorder="1" applyAlignment="1">
      <alignment vertical="center" wrapText="1"/>
    </xf>
    <xf numFmtId="0" fontId="0" fillId="2" borderId="45" xfId="0" applyFill="1" applyBorder="1" applyAlignment="1">
      <alignment vertical="center" wrapText="1"/>
    </xf>
    <xf numFmtId="0" fontId="0" fillId="2" borderId="47" xfId="0" applyFill="1" applyBorder="1" applyAlignment="1">
      <alignment vertical="center" wrapText="1"/>
    </xf>
    <xf numFmtId="0" fontId="24" fillId="2" borderId="40" xfId="0" applyFont="1" applyFill="1" applyBorder="1" applyAlignment="1">
      <alignment horizontal="center" vertical="center"/>
    </xf>
    <xf numFmtId="0" fontId="24" fillId="2" borderId="42" xfId="0" applyFont="1" applyFill="1" applyBorder="1" applyAlignment="1">
      <alignment horizontal="center" vertical="center"/>
    </xf>
    <xf numFmtId="0" fontId="24" fillId="2" borderId="45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24" fillId="2" borderId="4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3" fontId="7" fillId="0" borderId="26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vertical="center"/>
    </xf>
    <xf numFmtId="3" fontId="23" fillId="0" borderId="5" xfId="0" applyNumberFormat="1" applyFont="1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5" fontId="7" fillId="2" borderId="26" xfId="0" applyNumberFormat="1" applyFont="1" applyFill="1" applyBorder="1" applyAlignment="1">
      <alignment horizontal="center" vertical="top"/>
    </xf>
    <xf numFmtId="165" fontId="7" fillId="0" borderId="26" xfId="0" applyNumberFormat="1" applyFont="1" applyBorder="1" applyAlignment="1">
      <alignment horizontal="center" vertical="top"/>
    </xf>
    <xf numFmtId="165" fontId="4" fillId="0" borderId="0" xfId="0" applyNumberFormat="1" applyFont="1"/>
    <xf numFmtId="165" fontId="3" fillId="0" borderId="0" xfId="0" applyNumberFormat="1" applyFont="1"/>
    <xf numFmtId="0" fontId="0" fillId="0" borderId="18" xfId="0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0" fillId="0" borderId="35" xfId="0" applyBorder="1"/>
    <xf numFmtId="0" fontId="16" fillId="0" borderId="35" xfId="0" applyFont="1" applyBorder="1" applyAlignment="1">
      <alignment horizontal="right"/>
    </xf>
    <xf numFmtId="3" fontId="23" fillId="0" borderId="35" xfId="0" applyNumberFormat="1" applyFont="1" applyBorder="1" applyAlignment="1">
      <alignment horizontal="center"/>
    </xf>
    <xf numFmtId="0" fontId="16" fillId="0" borderId="35" xfId="0" applyFont="1" applyBorder="1"/>
    <xf numFmtId="0" fontId="1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4" fontId="0" fillId="0" borderId="18" xfId="0" applyNumberFormat="1" applyBorder="1" applyAlignment="1">
      <alignment vertical="center" wrapText="1"/>
    </xf>
    <xf numFmtId="3" fontId="16" fillId="0" borderId="18" xfId="0" applyNumberFormat="1" applyFont="1" applyBorder="1" applyAlignment="1">
      <alignment horizontal="center" vertical="center"/>
    </xf>
    <xf numFmtId="38" fontId="23" fillId="0" borderId="18" xfId="0" applyNumberFormat="1" applyFont="1" applyBorder="1" applyAlignment="1">
      <alignment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165" fontId="18" fillId="0" borderId="0" xfId="0" applyNumberFormat="1" applyFont="1"/>
    <xf numFmtId="0" fontId="16" fillId="2" borderId="47" xfId="0" applyFont="1" applyFill="1" applyBorder="1" applyAlignment="1">
      <alignment vertical="center" wrapText="1"/>
    </xf>
    <xf numFmtId="0" fontId="28" fillId="2" borderId="47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28" fillId="2" borderId="45" xfId="0" applyFont="1" applyFill="1" applyBorder="1" applyAlignment="1">
      <alignment horizontal="center" vertical="center"/>
    </xf>
    <xf numFmtId="0" fontId="28" fillId="2" borderId="44" xfId="0" applyFont="1" applyFill="1" applyBorder="1" applyAlignment="1">
      <alignment horizontal="center" vertical="center"/>
    </xf>
    <xf numFmtId="0" fontId="28" fillId="2" borderId="42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42" xfId="0" applyFont="1" applyFill="1" applyBorder="1" applyAlignment="1">
      <alignment horizontal="center" vertical="center" wrapText="1"/>
    </xf>
    <xf numFmtId="0" fontId="0" fillId="6" borderId="0" xfId="0" applyFill="1"/>
    <xf numFmtId="3" fontId="0" fillId="6" borderId="0" xfId="0" applyNumberFormat="1" applyFill="1"/>
    <xf numFmtId="0" fontId="16" fillId="6" borderId="0" xfId="0" applyFont="1" applyFill="1"/>
    <xf numFmtId="0" fontId="18" fillId="6" borderId="0" xfId="0" applyFont="1" applyFill="1"/>
    <xf numFmtId="0" fontId="15" fillId="6" borderId="0" xfId="0" applyFont="1" applyFill="1"/>
    <xf numFmtId="0" fontId="31" fillId="0" borderId="0" xfId="0" applyFont="1" applyAlignment="1">
      <alignment vertical="top"/>
    </xf>
    <xf numFmtId="0" fontId="31" fillId="0" borderId="0" xfId="0" applyFont="1"/>
    <xf numFmtId="0" fontId="0" fillId="0" borderId="50" xfId="0" applyBorder="1"/>
    <xf numFmtId="4" fontId="0" fillId="0" borderId="0" xfId="0" applyNumberFormat="1"/>
    <xf numFmtId="0" fontId="6" fillId="0" borderId="0" xfId="0" applyFont="1" applyAlignment="1">
      <alignment horizontal="left" vertical="center" wrapText="1"/>
    </xf>
    <xf numFmtId="4" fontId="0" fillId="0" borderId="0" xfId="0" applyNumberFormat="1" applyAlignment="1">
      <alignment horizontal="center"/>
    </xf>
    <xf numFmtId="165" fontId="23" fillId="0" borderId="0" xfId="0" applyNumberFormat="1" applyFont="1"/>
    <xf numFmtId="3" fontId="8" fillId="0" borderId="18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8" fillId="2" borderId="26" xfId="0" applyFont="1" applyFill="1" applyBorder="1" applyAlignment="1">
      <alignment vertical="center" wrapText="1"/>
    </xf>
    <xf numFmtId="0" fontId="18" fillId="0" borderId="0" xfId="0" applyFont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0" fillId="0" borderId="35" xfId="0" applyBorder="1" applyAlignment="1">
      <alignment horizontal="center" vertical="center"/>
    </xf>
    <xf numFmtId="0" fontId="0" fillId="0" borderId="35" xfId="0" applyBorder="1"/>
    <xf numFmtId="0" fontId="5" fillId="0" borderId="36" xfId="0" applyFont="1" applyBorder="1" applyAlignment="1">
      <alignment horizontal="right" vertical="center"/>
    </xf>
    <xf numFmtId="0" fontId="6" fillId="0" borderId="3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6" fillId="2" borderId="47" xfId="0" applyNumberFormat="1" applyFont="1" applyFill="1" applyBorder="1" applyAlignment="1">
      <alignment horizontal="center" vertical="center" wrapText="1"/>
    </xf>
    <xf numFmtId="49" fontId="16" fillId="2" borderId="42" xfId="0" applyNumberFormat="1" applyFont="1" applyFill="1" applyBorder="1" applyAlignment="1">
      <alignment horizontal="center" vertical="center" wrapText="1"/>
    </xf>
    <xf numFmtId="49" fontId="16" fillId="2" borderId="45" xfId="0" applyNumberFormat="1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3" fontId="23" fillId="2" borderId="37" xfId="0" applyNumberFormat="1" applyFont="1" applyFill="1" applyBorder="1" applyAlignment="1">
      <alignment horizontal="center" vertical="center"/>
    </xf>
    <xf numFmtId="3" fontId="23" fillId="2" borderId="20" xfId="0" applyNumberFormat="1" applyFont="1" applyFill="1" applyBorder="1" applyAlignment="1">
      <alignment horizontal="center" vertical="center"/>
    </xf>
    <xf numFmtId="3" fontId="23" fillId="2" borderId="27" xfId="0" applyNumberFormat="1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6" fillId="2" borderId="37" xfId="0" applyFont="1" applyFill="1" applyBorder="1" applyAlignment="1">
      <alignment horizontal="left" vertical="center" wrapText="1"/>
    </xf>
    <xf numFmtId="0" fontId="16" fillId="2" borderId="20" xfId="0" applyFont="1" applyFill="1" applyBorder="1" applyAlignment="1">
      <alignment horizontal="left" vertical="center" wrapText="1"/>
    </xf>
    <xf numFmtId="0" fontId="16" fillId="2" borderId="27" xfId="0" applyFont="1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3" fontId="16" fillId="2" borderId="37" xfId="0" applyNumberFormat="1" applyFont="1" applyFill="1" applyBorder="1" applyAlignment="1">
      <alignment horizontal="center" vertical="center"/>
    </xf>
    <xf numFmtId="3" fontId="16" fillId="2" borderId="20" xfId="0" applyNumberFormat="1" applyFont="1" applyFill="1" applyBorder="1" applyAlignment="1">
      <alignment horizontal="center" vertical="center"/>
    </xf>
    <xf numFmtId="3" fontId="16" fillId="2" borderId="27" xfId="0" applyNumberFormat="1" applyFont="1" applyFill="1" applyBorder="1" applyAlignment="1">
      <alignment horizontal="center" vertical="center"/>
    </xf>
    <xf numFmtId="49" fontId="0" fillId="2" borderId="47" xfId="0" applyNumberFormat="1" applyFill="1" applyBorder="1" applyAlignment="1">
      <alignment horizontal="center" vertical="center" wrapText="1"/>
    </xf>
    <xf numFmtId="49" fontId="0" fillId="2" borderId="45" xfId="0" applyNumberFormat="1" applyFill="1" applyBorder="1" applyAlignment="1">
      <alignment horizontal="center" vertical="center" wrapText="1"/>
    </xf>
    <xf numFmtId="49" fontId="0" fillId="2" borderId="42" xfId="0" applyNumberFormat="1" applyFill="1" applyBorder="1" applyAlignment="1">
      <alignment horizontal="center" vertical="center" wrapText="1"/>
    </xf>
    <xf numFmtId="3" fontId="0" fillId="2" borderId="37" xfId="0" applyNumberFormat="1" applyFill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3" fontId="0" fillId="2" borderId="27" xfId="0" applyNumberForma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49" fontId="0" fillId="2" borderId="40" xfId="0" applyNumberForma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3" fontId="23" fillId="2" borderId="17" xfId="0" applyNumberFormat="1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3" fontId="0" fillId="2" borderId="17" xfId="0" applyNumberForma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29" fillId="7" borderId="23" xfId="0" applyFont="1" applyFill="1" applyBorder="1" applyAlignment="1">
      <alignment horizontal="center" vertical="center" wrapText="1"/>
    </xf>
    <xf numFmtId="0" fontId="29" fillId="7" borderId="24" xfId="0" applyFont="1" applyFill="1" applyBorder="1" applyAlignment="1">
      <alignment horizontal="center" vertical="center"/>
    </xf>
    <xf numFmtId="0" fontId="29" fillId="7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5" fillId="2" borderId="12" xfId="0" applyFont="1" applyFill="1" applyBorder="1" applyAlignment="1" applyProtection="1">
      <alignment horizontal="center" vertical="center" wrapText="1"/>
      <protection locked="0"/>
    </xf>
    <xf numFmtId="0" fontId="35" fillId="2" borderId="1" xfId="0" applyFont="1" applyFill="1" applyBorder="1" applyAlignment="1" applyProtection="1">
      <alignment horizontal="center" vertical="top" wrapText="1"/>
      <protection locked="0"/>
    </xf>
    <xf numFmtId="0" fontId="35" fillId="2" borderId="2" xfId="0" applyFont="1" applyFill="1" applyBorder="1" applyAlignment="1" applyProtection="1">
      <alignment horizontal="center" vertical="top" wrapText="1"/>
      <protection locked="0"/>
    </xf>
    <xf numFmtId="0" fontId="35" fillId="2" borderId="30" xfId="0" applyFont="1" applyFill="1" applyBorder="1" applyAlignment="1" applyProtection="1">
      <alignment horizontal="center" vertical="top" wrapText="1"/>
      <protection locked="0"/>
    </xf>
    <xf numFmtId="0" fontId="35" fillId="2" borderId="11" xfId="0" applyFont="1" applyFill="1" applyBorder="1" applyAlignment="1" applyProtection="1">
      <alignment horizontal="center" vertical="center" wrapText="1"/>
      <protection locked="0"/>
    </xf>
    <xf numFmtId="0" fontId="35" fillId="2" borderId="29" xfId="0" applyFont="1" applyFill="1" applyBorder="1" applyAlignment="1" applyProtection="1">
      <alignment horizontal="center" vertical="center" wrapText="1"/>
      <protection locked="0"/>
    </xf>
    <xf numFmtId="0" fontId="35" fillId="2" borderId="14" xfId="0" applyFont="1" applyFill="1" applyBorder="1" applyAlignment="1" applyProtection="1">
      <alignment horizontal="center" vertical="top"/>
      <protection locked="0"/>
    </xf>
    <xf numFmtId="0" fontId="35" fillId="2" borderId="29" xfId="0" applyFont="1" applyFill="1" applyBorder="1" applyAlignment="1" applyProtection="1">
      <alignment horizontal="center" vertical="top"/>
      <protection locked="0"/>
    </xf>
    <xf numFmtId="0" fontId="35" fillId="2" borderId="3" xfId="0" applyFont="1" applyFill="1" applyBorder="1" applyAlignment="1" applyProtection="1">
      <alignment horizontal="center" vertical="top" wrapText="1"/>
      <protection locked="0"/>
    </xf>
    <xf numFmtId="0" fontId="35" fillId="2" borderId="38" xfId="0" applyFont="1" applyFill="1" applyBorder="1" applyAlignment="1" applyProtection="1">
      <alignment horizontal="center" vertical="center" wrapText="1"/>
      <protection locked="0"/>
    </xf>
    <xf numFmtId="0" fontId="35" fillId="2" borderId="17" xfId="0" applyFont="1" applyFill="1" applyBorder="1" applyAlignment="1" applyProtection="1">
      <alignment horizontal="center" vertical="center" wrapText="1"/>
      <protection locked="0"/>
    </xf>
    <xf numFmtId="0" fontId="35" fillId="2" borderId="3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 applyProtection="1">
      <alignment horizontal="center" vertical="center" wrapText="1"/>
      <protection locked="0"/>
    </xf>
    <xf numFmtId="0" fontId="32" fillId="2" borderId="1" xfId="0" applyFont="1" applyFill="1" applyBorder="1" applyAlignment="1" applyProtection="1">
      <alignment horizontal="center" vertical="center" wrapText="1"/>
      <protection locked="0"/>
    </xf>
    <xf numFmtId="0" fontId="32" fillId="2" borderId="3" xfId="0" applyFont="1" applyFill="1" applyBorder="1" applyAlignment="1" applyProtection="1">
      <alignment horizontal="center" vertical="center" wrapText="1"/>
      <protection locked="0"/>
    </xf>
    <xf numFmtId="0" fontId="32" fillId="2" borderId="40" xfId="0" applyFont="1" applyFill="1" applyBorder="1" applyAlignment="1" applyProtection="1">
      <alignment horizontal="center" vertical="center" wrapText="1"/>
      <protection locked="0"/>
    </xf>
    <xf numFmtId="0" fontId="32" fillId="2" borderId="15" xfId="0" applyFont="1" applyFill="1" applyBorder="1" applyAlignment="1" applyProtection="1">
      <alignment horizontal="center" vertical="center" wrapText="1"/>
      <protection locked="0"/>
    </xf>
    <xf numFmtId="0" fontId="32" fillId="2" borderId="16" xfId="0" applyFont="1" applyFill="1" applyBorder="1" applyAlignment="1" applyProtection="1">
      <alignment horizontal="center" vertical="center" wrapText="1"/>
      <protection locked="0"/>
    </xf>
    <xf numFmtId="0" fontId="32" fillId="2" borderId="17" xfId="0" applyFont="1" applyFill="1" applyBorder="1" applyAlignment="1" applyProtection="1">
      <alignment horizontal="center" vertical="center" wrapText="1"/>
      <protection locked="0"/>
    </xf>
    <xf numFmtId="0" fontId="35" fillId="2" borderId="48" xfId="0" applyFont="1" applyFill="1" applyBorder="1" applyAlignment="1" applyProtection="1">
      <alignment horizontal="center" vertical="center" wrapText="1"/>
      <protection locked="0"/>
    </xf>
    <xf numFmtId="0" fontId="35" fillId="2" borderId="26" xfId="0" applyFont="1" applyFill="1" applyBorder="1" applyAlignment="1" applyProtection="1">
      <alignment horizontal="center" vertical="center" wrapText="1"/>
      <protection locked="0"/>
    </xf>
    <xf numFmtId="0" fontId="35" fillId="2" borderId="33" xfId="0" applyFont="1" applyFill="1" applyBorder="1" applyAlignment="1" applyProtection="1">
      <alignment horizontal="center" vertical="center" wrapText="1"/>
      <protection locked="0"/>
    </xf>
    <xf numFmtId="0" fontId="35" fillId="2" borderId="49" xfId="0" applyFont="1" applyFill="1" applyBorder="1" applyAlignment="1" applyProtection="1">
      <alignment horizontal="center" vertical="center" wrapText="1"/>
      <protection locked="0"/>
    </xf>
    <xf numFmtId="0" fontId="35" fillId="2" borderId="50" xfId="0" applyFont="1" applyFill="1" applyBorder="1" applyAlignment="1" applyProtection="1">
      <alignment horizontal="center" vertical="center" wrapText="1"/>
      <protection locked="0"/>
    </xf>
    <xf numFmtId="0" fontId="32" fillId="2" borderId="21" xfId="0" applyFont="1" applyFill="1" applyBorder="1" applyAlignment="1" applyProtection="1">
      <alignment horizontal="center" vertical="center" wrapText="1"/>
      <protection locked="0"/>
    </xf>
    <xf numFmtId="0" fontId="32" fillId="2" borderId="22" xfId="0" applyFont="1" applyFill="1" applyBorder="1" applyAlignment="1" applyProtection="1">
      <alignment horizontal="center" vertical="center" wrapText="1"/>
      <protection locked="0"/>
    </xf>
    <xf numFmtId="0" fontId="32" fillId="2" borderId="51" xfId="0" applyFont="1" applyFill="1" applyBorder="1" applyAlignment="1" applyProtection="1">
      <alignment horizontal="center" vertical="center" wrapText="1"/>
      <protection locked="0"/>
    </xf>
    <xf numFmtId="0" fontId="32" fillId="2" borderId="52" xfId="0" applyFont="1" applyFill="1" applyBorder="1" applyAlignment="1" applyProtection="1">
      <alignment horizontal="center" vertical="center" wrapText="1"/>
      <protection locked="0"/>
    </xf>
    <xf numFmtId="0" fontId="32" fillId="2" borderId="32" xfId="0" applyFont="1" applyFill="1" applyBorder="1" applyAlignment="1" applyProtection="1">
      <alignment horizontal="center" vertical="center" wrapText="1"/>
      <protection locked="0"/>
    </xf>
    <xf numFmtId="0" fontId="32" fillId="2" borderId="26" xfId="0" applyFont="1" applyFill="1" applyBorder="1" applyAlignment="1" applyProtection="1">
      <alignment horizontal="center" vertical="center" wrapText="1"/>
      <protection locked="0"/>
    </xf>
    <xf numFmtId="0" fontId="32" fillId="0" borderId="18" xfId="0" applyFont="1" applyBorder="1" applyAlignment="1" applyProtection="1">
      <alignment horizontal="left" vertical="top"/>
      <protection locked="0"/>
    </xf>
    <xf numFmtId="0" fontId="32" fillId="0" borderId="18" xfId="0" applyFont="1" applyBorder="1" applyAlignment="1">
      <alignment horizontal="left" vertical="top" wrapText="1"/>
    </xf>
    <xf numFmtId="0" fontId="32" fillId="0" borderId="18" xfId="0" applyFont="1" applyBorder="1" applyAlignment="1">
      <alignment horizontal="left" vertical="top"/>
    </xf>
    <xf numFmtId="0" fontId="35" fillId="0" borderId="18" xfId="0" applyFont="1" applyBorder="1" applyAlignment="1">
      <alignment horizontal="left" vertical="top" wrapText="1"/>
    </xf>
    <xf numFmtId="166" fontId="32" fillId="0" borderId="18" xfId="0" applyNumberFormat="1" applyFont="1" applyBorder="1" applyAlignment="1">
      <alignment horizontal="right" vertical="top" wrapText="1"/>
    </xf>
    <xf numFmtId="166" fontId="32" fillId="0" borderId="18" xfId="0" applyNumberFormat="1" applyFont="1" applyBorder="1" applyAlignment="1">
      <alignment horizontal="right" vertical="top"/>
    </xf>
    <xf numFmtId="0" fontId="32" fillId="0" borderId="18" xfId="0" applyFont="1" applyBorder="1" applyAlignment="1">
      <alignment horizontal="right" vertical="top" wrapText="1"/>
    </xf>
    <xf numFmtId="0" fontId="32" fillId="0" borderId="18" xfId="0" quotePrefix="1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8" fillId="0" borderId="0" xfId="0" applyFont="1" applyAlignment="1">
      <alignment horizontal="center" vertical="center"/>
    </xf>
    <xf numFmtId="3" fontId="34" fillId="0" borderId="0" xfId="0" applyNumberFormat="1" applyFont="1" applyAlignment="1">
      <alignment horizontal="center" vertical="center" wrapText="1"/>
    </xf>
    <xf numFmtId="167" fontId="18" fillId="0" borderId="0" xfId="0" applyNumberFormat="1" applyFont="1"/>
    <xf numFmtId="0" fontId="0" fillId="0" borderId="0" xfId="0" applyAlignment="1">
      <alignment wrapText="1"/>
    </xf>
    <xf numFmtId="167" fontId="15" fillId="0" borderId="0" xfId="0" applyNumberFormat="1" applyFont="1"/>
    <xf numFmtId="167" fontId="0" fillId="0" borderId="0" xfId="0" applyNumberFormat="1"/>
    <xf numFmtId="0" fontId="1" fillId="8" borderId="0" xfId="0" applyFont="1" applyFill="1"/>
    <xf numFmtId="0" fontId="0" fillId="8" borderId="0" xfId="0" applyFill="1"/>
    <xf numFmtId="0" fontId="0" fillId="8" borderId="0" xfId="0" applyFill="1" applyAlignment="1">
      <alignment horizontal="center"/>
    </xf>
    <xf numFmtId="14" fontId="1" fillId="8" borderId="0" xfId="0" applyNumberFormat="1" applyFont="1" applyFill="1" applyAlignment="1">
      <alignment horizontal="center"/>
    </xf>
  </cellXfs>
  <cellStyles count="3">
    <cellStyle name="Čárka 2" xfId="2" xr:uid="{00000000-0005-0000-0000-000000000000}"/>
    <cellStyle name="Normal" xfId="1" xr:uid="{00000000-0005-0000-0000-000001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zoomScale="85" zoomScaleNormal="85" workbookViewId="0">
      <pane ySplit="3" topLeftCell="A4" activePane="bottomLeft" state="frozen"/>
      <selection pane="bottomLeft" activeCell="C18" sqref="C18"/>
    </sheetView>
  </sheetViews>
  <sheetFormatPr defaultRowHeight="15" x14ac:dyDescent="0.25"/>
  <cols>
    <col min="1" max="1" width="17.42578125" customWidth="1"/>
    <col min="2" max="2" width="35.42578125" customWidth="1"/>
    <col min="3" max="3" width="14.42578125" customWidth="1"/>
    <col min="4" max="5" width="11" customWidth="1"/>
    <col min="6" max="6" width="14.5703125" customWidth="1"/>
    <col min="7" max="7" width="13.42578125" customWidth="1"/>
    <col min="10" max="10" width="17.5703125" customWidth="1"/>
    <col min="11" max="11" width="9.85546875" bestFit="1" customWidth="1"/>
    <col min="12" max="12" width="28.7109375" customWidth="1"/>
    <col min="13" max="13" width="14.42578125" customWidth="1"/>
  </cols>
  <sheetData>
    <row r="1" spans="1:13" ht="15.75" thickBot="1" x14ac:dyDescent="0.3">
      <c r="A1" s="164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s="1" customFormat="1" ht="57" customHeight="1" x14ac:dyDescent="0.25">
      <c r="A2" s="166" t="s">
        <v>1</v>
      </c>
      <c r="B2" s="168" t="s">
        <v>2</v>
      </c>
      <c r="C2" s="170" t="s">
        <v>3</v>
      </c>
      <c r="D2" s="172" t="s">
        <v>4</v>
      </c>
      <c r="E2" s="173"/>
      <c r="F2" s="174" t="s">
        <v>93</v>
      </c>
      <c r="G2" s="175"/>
      <c r="H2" s="172" t="s">
        <v>6</v>
      </c>
      <c r="I2" s="173"/>
      <c r="J2" s="172" t="s">
        <v>56</v>
      </c>
      <c r="K2" s="173"/>
      <c r="L2" s="172" t="s">
        <v>7</v>
      </c>
      <c r="M2" s="173"/>
    </row>
    <row r="3" spans="1:13" s="1" customFormat="1" ht="84.95" customHeight="1" thickBot="1" x14ac:dyDescent="0.3">
      <c r="A3" s="167"/>
      <c r="B3" s="169"/>
      <c r="C3" s="171"/>
      <c r="D3" s="31" t="s">
        <v>8</v>
      </c>
      <c r="E3" s="32" t="s">
        <v>9</v>
      </c>
      <c r="F3" s="33" t="s">
        <v>106</v>
      </c>
      <c r="G3" s="34" t="s">
        <v>113</v>
      </c>
      <c r="H3" s="5" t="s">
        <v>11</v>
      </c>
      <c r="I3" s="6" t="s">
        <v>12</v>
      </c>
      <c r="J3" s="33" t="s">
        <v>13</v>
      </c>
      <c r="K3" s="6" t="s">
        <v>14</v>
      </c>
      <c r="L3" s="4" t="s">
        <v>57</v>
      </c>
      <c r="M3" s="7" t="s">
        <v>15</v>
      </c>
    </row>
    <row r="4" spans="1:13" ht="45" x14ac:dyDescent="0.25">
      <c r="A4" s="110">
        <v>1</v>
      </c>
      <c r="B4" s="44" t="s">
        <v>64</v>
      </c>
      <c r="C4" s="45" t="s">
        <v>63</v>
      </c>
      <c r="D4" s="46" t="s">
        <v>94</v>
      </c>
      <c r="E4" s="46" t="s">
        <v>95</v>
      </c>
      <c r="F4" s="47">
        <v>780500000</v>
      </c>
      <c r="G4" s="113">
        <f>F4*0.85</f>
        <v>663425000</v>
      </c>
      <c r="H4" s="41">
        <v>2023</v>
      </c>
      <c r="I4" s="41">
        <v>2026</v>
      </c>
      <c r="J4" s="48" t="s">
        <v>96</v>
      </c>
      <c r="K4" s="79" t="s">
        <v>173</v>
      </c>
      <c r="L4" s="68" t="s">
        <v>140</v>
      </c>
      <c r="M4" s="69" t="s">
        <v>65</v>
      </c>
    </row>
    <row r="5" spans="1:13" ht="45" x14ac:dyDescent="0.25">
      <c r="A5" s="111">
        <v>2</v>
      </c>
      <c r="B5" s="49" t="s">
        <v>67</v>
      </c>
      <c r="C5" s="50" t="s">
        <v>68</v>
      </c>
      <c r="D5" s="51" t="s">
        <v>97</v>
      </c>
      <c r="E5" s="51" t="s">
        <v>98</v>
      </c>
      <c r="F5" s="35">
        <v>61000000</v>
      </c>
      <c r="G5" s="114">
        <f t="shared" ref="G5:G10" si="0">F5*0.85</f>
        <v>51850000</v>
      </c>
      <c r="H5" s="36">
        <v>2023</v>
      </c>
      <c r="I5" s="36">
        <v>2025</v>
      </c>
      <c r="J5" s="42" t="s">
        <v>96</v>
      </c>
      <c r="K5" s="80" t="s">
        <v>167</v>
      </c>
      <c r="L5" s="42" t="s">
        <v>66</v>
      </c>
      <c r="M5" s="70" t="s">
        <v>65</v>
      </c>
    </row>
    <row r="6" spans="1:13" ht="45" x14ac:dyDescent="0.25">
      <c r="A6" s="111">
        <v>3</v>
      </c>
      <c r="B6" s="49" t="s">
        <v>105</v>
      </c>
      <c r="C6" s="50" t="s">
        <v>70</v>
      </c>
      <c r="D6" s="51" t="s">
        <v>99</v>
      </c>
      <c r="E6" s="51" t="s">
        <v>98</v>
      </c>
      <c r="F6" s="35">
        <v>150000000</v>
      </c>
      <c r="G6" s="114">
        <f t="shared" si="0"/>
        <v>127500000</v>
      </c>
      <c r="H6" s="36">
        <v>2024</v>
      </c>
      <c r="I6" s="36">
        <v>2027</v>
      </c>
      <c r="J6" s="42" t="s">
        <v>96</v>
      </c>
      <c r="K6" s="80" t="s">
        <v>168</v>
      </c>
      <c r="L6" s="42" t="s">
        <v>69</v>
      </c>
      <c r="M6" s="70" t="s">
        <v>65</v>
      </c>
    </row>
    <row r="7" spans="1:13" ht="45" x14ac:dyDescent="0.25">
      <c r="A7" s="111">
        <v>4</v>
      </c>
      <c r="B7" s="52" t="s">
        <v>71</v>
      </c>
      <c r="C7" s="50" t="s">
        <v>72</v>
      </c>
      <c r="D7" s="51" t="s">
        <v>100</v>
      </c>
      <c r="E7" s="51" t="s">
        <v>98</v>
      </c>
      <c r="F7" s="35">
        <v>46000000</v>
      </c>
      <c r="G7" s="114">
        <f t="shared" si="0"/>
        <v>39100000</v>
      </c>
      <c r="H7" s="36">
        <v>2024</v>
      </c>
      <c r="I7" s="36">
        <v>2025</v>
      </c>
      <c r="J7" s="42" t="s">
        <v>96</v>
      </c>
      <c r="K7" s="80" t="s">
        <v>169</v>
      </c>
      <c r="L7" s="42" t="s">
        <v>143</v>
      </c>
      <c r="M7" s="70" t="s">
        <v>65</v>
      </c>
    </row>
    <row r="8" spans="1:13" ht="45" x14ac:dyDescent="0.25">
      <c r="A8" s="111">
        <v>5</v>
      </c>
      <c r="B8" s="49" t="s">
        <v>73</v>
      </c>
      <c r="C8" s="50" t="s">
        <v>72</v>
      </c>
      <c r="D8" s="51" t="s">
        <v>100</v>
      </c>
      <c r="E8" s="51" t="s">
        <v>98</v>
      </c>
      <c r="F8" s="35">
        <v>37300000</v>
      </c>
      <c r="G8" s="114">
        <f t="shared" si="0"/>
        <v>31705000</v>
      </c>
      <c r="H8" s="36">
        <v>2024</v>
      </c>
      <c r="I8" s="36">
        <v>2025</v>
      </c>
      <c r="J8" s="42" t="s">
        <v>96</v>
      </c>
      <c r="K8" s="80" t="s">
        <v>170</v>
      </c>
      <c r="L8" s="42" t="s">
        <v>142</v>
      </c>
      <c r="M8" s="70" t="s">
        <v>65</v>
      </c>
    </row>
    <row r="9" spans="1:13" ht="45" x14ac:dyDescent="0.25">
      <c r="A9" s="111">
        <v>6</v>
      </c>
      <c r="B9" s="49" t="s">
        <v>74</v>
      </c>
      <c r="C9" s="50" t="s">
        <v>75</v>
      </c>
      <c r="D9" s="51" t="s">
        <v>101</v>
      </c>
      <c r="E9" s="51" t="s">
        <v>102</v>
      </c>
      <c r="F9" s="35">
        <v>25200000</v>
      </c>
      <c r="G9" s="114">
        <f t="shared" si="0"/>
        <v>21420000</v>
      </c>
      <c r="H9" s="36">
        <v>2023</v>
      </c>
      <c r="I9" s="36">
        <v>2024</v>
      </c>
      <c r="J9" s="42" t="s">
        <v>96</v>
      </c>
      <c r="K9" s="80" t="s">
        <v>171</v>
      </c>
      <c r="L9" s="42" t="s">
        <v>141</v>
      </c>
      <c r="M9" s="70" t="s">
        <v>65</v>
      </c>
    </row>
    <row r="10" spans="1:13" ht="30.75" thickBot="1" x14ac:dyDescent="0.3">
      <c r="A10" s="112">
        <v>7</v>
      </c>
      <c r="B10" s="40" t="s">
        <v>58</v>
      </c>
      <c r="C10" s="37" t="s">
        <v>60</v>
      </c>
      <c r="D10" s="53" t="s">
        <v>94</v>
      </c>
      <c r="E10" s="53" t="s">
        <v>103</v>
      </c>
      <c r="F10" s="87">
        <v>180000000</v>
      </c>
      <c r="G10" s="115">
        <f t="shared" si="0"/>
        <v>153000000</v>
      </c>
      <c r="H10" s="38">
        <v>2025</v>
      </c>
      <c r="I10" s="38">
        <v>2027</v>
      </c>
      <c r="J10" s="39" t="s">
        <v>104</v>
      </c>
      <c r="K10" s="38" t="s">
        <v>172</v>
      </c>
      <c r="L10" s="71" t="s">
        <v>61</v>
      </c>
      <c r="M10" s="72" t="s">
        <v>65</v>
      </c>
    </row>
    <row r="11" spans="1:13" x14ac:dyDescent="0.25">
      <c r="A11" t="s">
        <v>49</v>
      </c>
      <c r="E11" t="s">
        <v>76</v>
      </c>
      <c r="F11" s="67">
        <f>SUM(F4:F10)</f>
        <v>1280000000</v>
      </c>
      <c r="G11" s="67">
        <f>SUM(G4:G10)</f>
        <v>1088000000</v>
      </c>
    </row>
    <row r="12" spans="1:13" x14ac:dyDescent="0.25">
      <c r="A12" s="30"/>
      <c r="E12" s="9"/>
      <c r="F12" s="11"/>
    </row>
    <row r="13" spans="1:13" x14ac:dyDescent="0.25">
      <c r="D13" s="23"/>
      <c r="E13" s="23"/>
      <c r="G13" s="29"/>
    </row>
    <row r="14" spans="1:13" ht="15.75" x14ac:dyDescent="0.25">
      <c r="A14" s="66" t="s">
        <v>112</v>
      </c>
      <c r="B14" s="64"/>
      <c r="J14" s="43"/>
    </row>
    <row r="16" spans="1:13" x14ac:dyDescent="0.25">
      <c r="A16" s="23" t="s">
        <v>186</v>
      </c>
    </row>
    <row r="17" spans="1:1" x14ac:dyDescent="0.25">
      <c r="A17" s="23" t="s">
        <v>187</v>
      </c>
    </row>
  </sheetData>
  <mergeCells count="9">
    <mergeCell ref="A1:M1"/>
    <mergeCell ref="A2:A3"/>
    <mergeCell ref="B2:B3"/>
    <mergeCell ref="C2:C3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7"/>
  <sheetViews>
    <sheetView zoomScale="85" zoomScaleNormal="85" workbookViewId="0">
      <selection activeCell="C18" sqref="C18"/>
    </sheetView>
  </sheetViews>
  <sheetFormatPr defaultRowHeight="15" x14ac:dyDescent="0.25"/>
  <cols>
    <col min="1" max="1" width="8.7109375" customWidth="1"/>
    <col min="2" max="2" width="15.5703125" customWidth="1"/>
    <col min="3" max="3" width="64.140625" customWidth="1"/>
    <col min="4" max="4" width="7.140625" bestFit="1" customWidth="1"/>
    <col min="5" max="5" width="34.28515625" bestFit="1" customWidth="1"/>
    <col min="6" max="6" width="15.7109375" customWidth="1"/>
    <col min="7" max="7" width="17.5703125" customWidth="1"/>
    <col min="8" max="8" width="13.42578125" bestFit="1" customWidth="1"/>
    <col min="9" max="9" width="10.28515625" bestFit="1" customWidth="1"/>
    <col min="10" max="10" width="17" customWidth="1"/>
    <col min="11" max="11" width="8.85546875" bestFit="1" customWidth="1"/>
  </cols>
  <sheetData>
    <row r="1" spans="1:19" ht="19.5" thickBot="1" x14ac:dyDescent="0.35">
      <c r="A1" s="183" t="s">
        <v>16</v>
      </c>
      <c r="B1" s="184"/>
      <c r="C1" s="184"/>
      <c r="D1" s="184"/>
      <c r="E1" s="184"/>
      <c r="F1" s="184"/>
      <c r="G1" s="184"/>
      <c r="H1" s="184"/>
      <c r="I1" s="184"/>
      <c r="J1" s="184"/>
      <c r="K1" s="185"/>
      <c r="L1" s="12"/>
      <c r="M1" s="12"/>
    </row>
    <row r="2" spans="1:19" ht="33.75" customHeight="1" x14ac:dyDescent="0.25">
      <c r="A2" s="166" t="s">
        <v>1</v>
      </c>
      <c r="B2" s="168" t="s">
        <v>2</v>
      </c>
      <c r="C2" s="166" t="s">
        <v>17</v>
      </c>
      <c r="D2" s="187" t="s">
        <v>18</v>
      </c>
      <c r="E2" s="189" t="s">
        <v>19</v>
      </c>
      <c r="F2" s="191" t="s">
        <v>5</v>
      </c>
      <c r="G2" s="175"/>
      <c r="H2" s="192" t="s">
        <v>6</v>
      </c>
      <c r="I2" s="193"/>
      <c r="J2" s="172" t="s">
        <v>79</v>
      </c>
      <c r="K2" s="194"/>
      <c r="L2" s="176" t="s">
        <v>7</v>
      </c>
      <c r="M2" s="177"/>
    </row>
    <row r="3" spans="1:19" ht="128.25" thickBot="1" x14ac:dyDescent="0.3">
      <c r="A3" s="186"/>
      <c r="B3" s="169"/>
      <c r="C3" s="186"/>
      <c r="D3" s="188"/>
      <c r="E3" s="190"/>
      <c r="F3" s="13" t="s">
        <v>10</v>
      </c>
      <c r="G3" s="28" t="s">
        <v>113</v>
      </c>
      <c r="H3" s="14" t="s">
        <v>11</v>
      </c>
      <c r="I3" s="15" t="s">
        <v>12</v>
      </c>
      <c r="J3" s="16" t="s">
        <v>13</v>
      </c>
      <c r="K3" s="27" t="s">
        <v>14</v>
      </c>
      <c r="L3" s="17" t="s">
        <v>37</v>
      </c>
      <c r="M3" s="18" t="s">
        <v>20</v>
      </c>
    </row>
    <row r="4" spans="1:19" ht="62.25" customHeight="1" x14ac:dyDescent="0.25">
      <c r="A4" s="116">
        <v>1</v>
      </c>
      <c r="B4" s="162" t="s">
        <v>144</v>
      </c>
      <c r="C4" s="84" t="s">
        <v>147</v>
      </c>
      <c r="D4" s="124" t="s">
        <v>145</v>
      </c>
      <c r="E4" s="84" t="s">
        <v>80</v>
      </c>
      <c r="F4" s="88">
        <v>45000000</v>
      </c>
      <c r="G4" s="118">
        <f>F4*0.85</f>
        <v>38250000</v>
      </c>
      <c r="H4" s="89">
        <v>45658</v>
      </c>
      <c r="I4" s="89">
        <v>46752</v>
      </c>
      <c r="J4" s="81" t="s">
        <v>89</v>
      </c>
      <c r="K4" s="126">
        <v>1</v>
      </c>
      <c r="L4" s="82" t="s">
        <v>146</v>
      </c>
      <c r="M4" s="82" t="s">
        <v>62</v>
      </c>
    </row>
    <row r="5" spans="1:19" ht="82.5" customHeight="1" x14ac:dyDescent="0.25">
      <c r="A5" s="117">
        <v>2</v>
      </c>
      <c r="B5" s="123" t="s">
        <v>81</v>
      </c>
      <c r="C5" s="83" t="s">
        <v>177</v>
      </c>
      <c r="D5" s="125" t="s">
        <v>174</v>
      </c>
      <c r="E5" s="84" t="s">
        <v>80</v>
      </c>
      <c r="F5" s="160">
        <v>148500000</v>
      </c>
      <c r="G5" s="119">
        <f>F5*0.85</f>
        <v>126225000</v>
      </c>
      <c r="H5" s="85" t="s">
        <v>175</v>
      </c>
      <c r="I5" s="19">
        <v>46722</v>
      </c>
      <c r="J5" s="57" t="s">
        <v>89</v>
      </c>
      <c r="K5" s="127">
        <v>22</v>
      </c>
      <c r="L5" s="26" t="s">
        <v>88</v>
      </c>
      <c r="M5" s="26" t="s">
        <v>86</v>
      </c>
      <c r="N5" s="161" t="s">
        <v>219</v>
      </c>
    </row>
    <row r="6" spans="1:19" ht="59.25" customHeight="1" x14ac:dyDescent="0.25">
      <c r="A6" s="117">
        <v>3</v>
      </c>
      <c r="B6" s="123" t="s">
        <v>83</v>
      </c>
      <c r="C6" s="83" t="s">
        <v>176</v>
      </c>
      <c r="D6" s="125" t="s">
        <v>174</v>
      </c>
      <c r="E6" s="83" t="s">
        <v>82</v>
      </c>
      <c r="F6" s="160">
        <v>13000000</v>
      </c>
      <c r="G6" s="119">
        <f>F6*0.85</f>
        <v>11050000</v>
      </c>
      <c r="H6" s="86">
        <v>44927</v>
      </c>
      <c r="I6" s="86">
        <v>46722</v>
      </c>
      <c r="J6" s="57" t="s">
        <v>89</v>
      </c>
      <c r="K6" s="127">
        <v>45</v>
      </c>
      <c r="L6" s="26" t="s">
        <v>87</v>
      </c>
      <c r="M6" s="26" t="s">
        <v>86</v>
      </c>
      <c r="N6" s="161" t="s">
        <v>219</v>
      </c>
    </row>
    <row r="7" spans="1:19" ht="60.75" customHeight="1" thickBot="1" x14ac:dyDescent="0.3">
      <c r="A7" s="117">
        <v>4</v>
      </c>
      <c r="B7" s="123" t="s">
        <v>218</v>
      </c>
      <c r="C7" s="83" t="s">
        <v>217</v>
      </c>
      <c r="D7" s="125" t="s">
        <v>174</v>
      </c>
      <c r="E7" s="83" t="s">
        <v>82</v>
      </c>
      <c r="F7" s="160">
        <v>7000000</v>
      </c>
      <c r="G7" s="119">
        <f>F7*0.85</f>
        <v>5950000</v>
      </c>
      <c r="H7" s="86">
        <v>44927</v>
      </c>
      <c r="I7" s="86">
        <v>46722</v>
      </c>
      <c r="J7" s="57" t="s">
        <v>89</v>
      </c>
      <c r="K7" s="127">
        <v>45</v>
      </c>
      <c r="L7" s="26" t="s">
        <v>87</v>
      </c>
      <c r="M7" s="26" t="s">
        <v>86</v>
      </c>
    </row>
    <row r="8" spans="1:19" x14ac:dyDescent="0.25">
      <c r="A8" s="178" t="s">
        <v>84</v>
      </c>
      <c r="B8" s="179"/>
      <c r="E8" s="22" t="s">
        <v>78</v>
      </c>
      <c r="F8" s="120">
        <f>SUM(F4:F7)</f>
        <v>213500000</v>
      </c>
      <c r="G8" s="121">
        <f>SUM(G4:G7)</f>
        <v>181475000</v>
      </c>
      <c r="H8" s="20"/>
      <c r="I8" s="20"/>
      <c r="J8" s="180"/>
      <c r="K8" s="180"/>
      <c r="L8" s="181"/>
      <c r="M8" s="181"/>
      <c r="R8" s="23"/>
      <c r="S8" s="23"/>
    </row>
    <row r="9" spans="1:19" x14ac:dyDescent="0.25">
      <c r="A9" s="21"/>
      <c r="B9" s="55" t="s">
        <v>107</v>
      </c>
      <c r="C9" s="159" t="s">
        <v>109</v>
      </c>
      <c r="D9" s="9"/>
      <c r="E9" s="9"/>
      <c r="F9" s="56"/>
      <c r="G9" s="25"/>
      <c r="H9" s="20"/>
      <c r="I9" s="20"/>
      <c r="J9" s="24"/>
      <c r="K9" s="24"/>
      <c r="L9" s="182"/>
      <c r="M9" s="182"/>
    </row>
    <row r="10" spans="1:19" x14ac:dyDescent="0.25">
      <c r="A10" s="21"/>
      <c r="C10" s="139"/>
      <c r="D10" s="9"/>
      <c r="E10" s="9"/>
      <c r="F10" s="56"/>
      <c r="G10" s="25"/>
      <c r="H10" s="20"/>
      <c r="I10" s="20"/>
      <c r="J10" s="24"/>
      <c r="K10" s="24"/>
      <c r="L10" s="157"/>
      <c r="M10" s="157"/>
    </row>
    <row r="11" spans="1:19" x14ac:dyDescent="0.25">
      <c r="A11" s="21"/>
      <c r="C11" s="139"/>
      <c r="D11" s="9"/>
      <c r="E11" s="9"/>
      <c r="F11" s="56"/>
      <c r="G11" s="158"/>
      <c r="H11" s="20"/>
      <c r="I11" s="20"/>
      <c r="J11" s="24"/>
      <c r="K11" s="24"/>
      <c r="L11" s="157"/>
      <c r="M11" s="157"/>
    </row>
    <row r="12" spans="1:19" x14ac:dyDescent="0.25">
      <c r="B12" s="163" t="s">
        <v>214</v>
      </c>
      <c r="C12" s="163" t="s">
        <v>215</v>
      </c>
    </row>
    <row r="13" spans="1:19" x14ac:dyDescent="0.25">
      <c r="G13" s="156"/>
    </row>
    <row r="14" spans="1:19" x14ac:dyDescent="0.25">
      <c r="G14" s="156"/>
    </row>
    <row r="15" spans="1:19" x14ac:dyDescent="0.25">
      <c r="B15" s="155" t="s">
        <v>216</v>
      </c>
      <c r="C15" s="155"/>
    </row>
    <row r="16" spans="1:19" x14ac:dyDescent="0.25">
      <c r="B16" s="58" t="s">
        <v>186</v>
      </c>
      <c r="C16" s="58"/>
    </row>
    <row r="17" spans="2:7" x14ac:dyDescent="0.25">
      <c r="B17" s="58" t="s">
        <v>187</v>
      </c>
      <c r="C17" s="58"/>
      <c r="G17" s="156"/>
    </row>
  </sheetData>
  <mergeCells count="14">
    <mergeCell ref="A1:K1"/>
    <mergeCell ref="A2:A3"/>
    <mergeCell ref="B2:B3"/>
    <mergeCell ref="C2:C3"/>
    <mergeCell ref="D2:D3"/>
    <mergeCell ref="E2:E3"/>
    <mergeCell ref="F2:G2"/>
    <mergeCell ref="H2:I2"/>
    <mergeCell ref="J2:K2"/>
    <mergeCell ref="L2:M2"/>
    <mergeCell ref="A8:B8"/>
    <mergeCell ref="J8:K8"/>
    <mergeCell ref="L8:M8"/>
    <mergeCell ref="L9:M9"/>
  </mergeCells>
  <dataValidations count="1">
    <dataValidation type="list" allowBlank="1" showInputMessage="1" showErrorMessage="1" sqref="J4:J7" xr:uid="{00000000-0002-0000-0100-000000000000}">
      <formula1>$O$1:$O$2</formula1>
    </dataValidation>
  </dataValidations>
  <pageMargins left="0.7" right="0.7" top="0.78740157499999996" bottom="0.78740157499999996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8"/>
  <sheetViews>
    <sheetView topLeftCell="J11" zoomScale="85" zoomScaleNormal="85" workbookViewId="0">
      <selection activeCell="O33" sqref="O33"/>
    </sheetView>
  </sheetViews>
  <sheetFormatPr defaultRowHeight="15" x14ac:dyDescent="0.25"/>
  <cols>
    <col min="1" max="1" width="8.140625" customWidth="1"/>
    <col min="2" max="2" width="14.28515625" customWidth="1"/>
    <col min="3" max="3" width="58.42578125" customWidth="1"/>
    <col min="4" max="4" width="21.85546875" customWidth="1"/>
    <col min="5" max="5" width="19" customWidth="1"/>
    <col min="6" max="7" width="14.42578125" customWidth="1"/>
    <col min="8" max="8" width="22" customWidth="1"/>
    <col min="9" max="9" width="16.140625" customWidth="1"/>
    <col min="10" max="10" width="73.42578125" customWidth="1"/>
    <col min="11" max="11" width="18.85546875" customWidth="1"/>
    <col min="12" max="12" width="14.85546875" bestFit="1" customWidth="1"/>
    <col min="13" max="13" width="9" customWidth="1"/>
    <col min="15" max="16" width="11.85546875" customWidth="1"/>
    <col min="17" max="17" width="14.42578125" customWidth="1"/>
    <col min="18" max="19" width="11.85546875" customWidth="1"/>
    <col min="20" max="21" width="15.140625" customWidth="1"/>
    <col min="22" max="22" width="14.140625" customWidth="1"/>
    <col min="23" max="23" width="31.28515625" customWidth="1"/>
    <col min="24" max="24" width="11.42578125" customWidth="1"/>
    <col min="25" max="25" width="14.5703125" customWidth="1"/>
    <col min="26" max="26" width="17.140625" customWidth="1"/>
    <col min="27" max="27" width="9.140625" customWidth="1"/>
  </cols>
  <sheetData>
    <row r="1" spans="1:26" ht="21" x14ac:dyDescent="0.3">
      <c r="A1" s="261" t="s">
        <v>40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3"/>
    </row>
    <row r="2" spans="1:26" ht="30" customHeight="1" x14ac:dyDescent="0.25">
      <c r="A2" s="264" t="s">
        <v>1</v>
      </c>
      <c r="B2" s="260" t="s">
        <v>21</v>
      </c>
      <c r="C2" s="267" t="s">
        <v>22</v>
      </c>
      <c r="D2" s="267"/>
      <c r="E2" s="267"/>
      <c r="F2" s="267"/>
      <c r="G2" s="267"/>
      <c r="H2" s="268" t="s">
        <v>2</v>
      </c>
      <c r="I2" s="268" t="s">
        <v>23</v>
      </c>
      <c r="J2" s="260" t="s">
        <v>24</v>
      </c>
      <c r="K2" s="270" t="s">
        <v>5</v>
      </c>
      <c r="L2" s="270"/>
      <c r="M2" s="267" t="s">
        <v>6</v>
      </c>
      <c r="N2" s="267"/>
      <c r="O2" s="260" t="s">
        <v>41</v>
      </c>
      <c r="P2" s="260"/>
      <c r="Q2" s="260"/>
      <c r="R2" s="260"/>
      <c r="S2" s="260"/>
      <c r="T2" s="260"/>
      <c r="U2" s="260"/>
      <c r="V2" s="260"/>
      <c r="W2" s="267" t="s">
        <v>50</v>
      </c>
      <c r="X2" s="267"/>
      <c r="Y2" s="267" t="s">
        <v>7</v>
      </c>
      <c r="Z2" s="267"/>
    </row>
    <row r="3" spans="1:26" ht="22.35" customHeight="1" x14ac:dyDescent="0.25">
      <c r="A3" s="264"/>
      <c r="B3" s="260"/>
      <c r="C3" s="260" t="s">
        <v>42</v>
      </c>
      <c r="D3" s="260" t="s">
        <v>25</v>
      </c>
      <c r="E3" s="268" t="s">
        <v>26</v>
      </c>
      <c r="F3" s="268" t="s">
        <v>27</v>
      </c>
      <c r="G3" s="268" t="s">
        <v>28</v>
      </c>
      <c r="H3" s="268"/>
      <c r="I3" s="268"/>
      <c r="J3" s="260"/>
      <c r="K3" s="242" t="s">
        <v>108</v>
      </c>
      <c r="L3" s="258" t="s">
        <v>43</v>
      </c>
      <c r="M3" s="258" t="s">
        <v>11</v>
      </c>
      <c r="N3" s="258" t="s">
        <v>12</v>
      </c>
      <c r="O3" s="260" t="s">
        <v>30</v>
      </c>
      <c r="P3" s="260"/>
      <c r="Q3" s="260"/>
      <c r="R3" s="260"/>
      <c r="S3" s="240" t="s">
        <v>44</v>
      </c>
      <c r="T3" s="240" t="s">
        <v>45</v>
      </c>
      <c r="U3" s="240" t="s">
        <v>34</v>
      </c>
      <c r="V3" s="242" t="s">
        <v>52</v>
      </c>
      <c r="W3" s="242" t="s">
        <v>13</v>
      </c>
      <c r="X3" s="242" t="s">
        <v>14</v>
      </c>
      <c r="Y3" s="242" t="s">
        <v>51</v>
      </c>
      <c r="Z3" s="242" t="s">
        <v>15</v>
      </c>
    </row>
    <row r="4" spans="1:26" ht="120.75" customHeight="1" x14ac:dyDescent="0.25">
      <c r="A4" s="265"/>
      <c r="B4" s="266"/>
      <c r="C4" s="266"/>
      <c r="D4" s="266"/>
      <c r="E4" s="269"/>
      <c r="F4" s="269"/>
      <c r="G4" s="269"/>
      <c r="H4" s="269"/>
      <c r="I4" s="269"/>
      <c r="J4" s="266"/>
      <c r="K4" s="243"/>
      <c r="L4" s="259"/>
      <c r="M4" s="259"/>
      <c r="N4" s="259"/>
      <c r="O4" s="138" t="s">
        <v>35</v>
      </c>
      <c r="P4" s="138" t="s">
        <v>46</v>
      </c>
      <c r="Q4" s="138" t="s">
        <v>47</v>
      </c>
      <c r="R4" s="137" t="s">
        <v>48</v>
      </c>
      <c r="S4" s="241"/>
      <c r="T4" s="241"/>
      <c r="U4" s="241"/>
      <c r="V4" s="243"/>
      <c r="W4" s="243"/>
      <c r="X4" s="243"/>
      <c r="Y4" s="243"/>
      <c r="Z4" s="243"/>
    </row>
    <row r="5" spans="1:26" ht="30" x14ac:dyDescent="0.25">
      <c r="A5" s="254">
        <v>1</v>
      </c>
      <c r="B5" s="247" t="s">
        <v>77</v>
      </c>
      <c r="C5" s="101" t="s">
        <v>114</v>
      </c>
      <c r="D5" s="255" t="s">
        <v>85</v>
      </c>
      <c r="E5" s="105">
        <v>18380824</v>
      </c>
      <c r="F5" s="105">
        <v>18380824</v>
      </c>
      <c r="G5" s="90">
        <v>600011003</v>
      </c>
      <c r="H5" s="256" t="s">
        <v>178</v>
      </c>
      <c r="I5" s="91" t="s">
        <v>149</v>
      </c>
      <c r="J5" s="256" t="s">
        <v>111</v>
      </c>
      <c r="K5" s="257">
        <v>95100000</v>
      </c>
      <c r="L5" s="252">
        <f>K5*0.85</f>
        <v>80835000</v>
      </c>
      <c r="M5" s="247">
        <v>2022</v>
      </c>
      <c r="N5" s="247">
        <v>2023</v>
      </c>
      <c r="O5" s="253"/>
      <c r="P5" s="248"/>
      <c r="Q5" s="248"/>
      <c r="R5" s="247" t="s">
        <v>59</v>
      </c>
      <c r="S5" s="248"/>
      <c r="T5" s="248"/>
      <c r="U5" s="248"/>
      <c r="V5" s="247" t="s">
        <v>59</v>
      </c>
      <c r="W5" s="249" t="s">
        <v>184</v>
      </c>
      <c r="X5" s="244" t="s">
        <v>183</v>
      </c>
      <c r="Y5" s="245" t="s">
        <v>163</v>
      </c>
      <c r="Z5" s="246" t="s">
        <v>162</v>
      </c>
    </row>
    <row r="6" spans="1:26" x14ac:dyDescent="0.25">
      <c r="A6" s="220"/>
      <c r="B6" s="205"/>
      <c r="C6" s="102" t="s">
        <v>115</v>
      </c>
      <c r="D6" s="223"/>
      <c r="E6" s="106">
        <v>49872559</v>
      </c>
      <c r="F6" s="106" t="s">
        <v>127</v>
      </c>
      <c r="G6" s="92">
        <v>600011054</v>
      </c>
      <c r="H6" s="229"/>
      <c r="I6" s="93" t="s">
        <v>150</v>
      </c>
      <c r="J6" s="229"/>
      <c r="K6" s="238"/>
      <c r="L6" s="214"/>
      <c r="M6" s="205"/>
      <c r="N6" s="205"/>
      <c r="O6" s="217"/>
      <c r="P6" s="208"/>
      <c r="Q6" s="208"/>
      <c r="R6" s="205"/>
      <c r="S6" s="208"/>
      <c r="T6" s="208"/>
      <c r="U6" s="208"/>
      <c r="V6" s="205"/>
      <c r="W6" s="250"/>
      <c r="X6" s="236"/>
      <c r="Y6" s="199"/>
      <c r="Z6" s="202"/>
    </row>
    <row r="7" spans="1:26" x14ac:dyDescent="0.25">
      <c r="A7" s="220"/>
      <c r="B7" s="205"/>
      <c r="C7" s="102" t="s">
        <v>116</v>
      </c>
      <c r="D7" s="223"/>
      <c r="E7" s="106">
        <v>125423</v>
      </c>
      <c r="F7" s="106" t="s">
        <v>128</v>
      </c>
      <c r="G7" s="92">
        <v>600170641</v>
      </c>
      <c r="H7" s="229"/>
      <c r="I7" s="93" t="s">
        <v>150</v>
      </c>
      <c r="J7" s="229"/>
      <c r="K7" s="238"/>
      <c r="L7" s="214"/>
      <c r="M7" s="205"/>
      <c r="N7" s="205"/>
      <c r="O7" s="217"/>
      <c r="P7" s="208"/>
      <c r="Q7" s="208"/>
      <c r="R7" s="205"/>
      <c r="S7" s="208"/>
      <c r="T7" s="208"/>
      <c r="U7" s="208"/>
      <c r="V7" s="205"/>
      <c r="W7" s="250"/>
      <c r="X7" s="236"/>
      <c r="Y7" s="199"/>
      <c r="Z7" s="202"/>
    </row>
    <row r="8" spans="1:26" ht="30.75" thickBot="1" x14ac:dyDescent="0.3">
      <c r="A8" s="221"/>
      <c r="B8" s="206"/>
      <c r="C8" s="103" t="s">
        <v>117</v>
      </c>
      <c r="D8" s="224"/>
      <c r="E8" s="107">
        <v>18383874</v>
      </c>
      <c r="F8" s="107" t="s">
        <v>129</v>
      </c>
      <c r="G8" s="94">
        <v>600010210</v>
      </c>
      <c r="H8" s="230"/>
      <c r="I8" s="95" t="s">
        <v>151</v>
      </c>
      <c r="J8" s="230"/>
      <c r="K8" s="239"/>
      <c r="L8" s="215"/>
      <c r="M8" s="206"/>
      <c r="N8" s="206"/>
      <c r="O8" s="218"/>
      <c r="P8" s="209"/>
      <c r="Q8" s="209"/>
      <c r="R8" s="206"/>
      <c r="S8" s="209"/>
      <c r="T8" s="209"/>
      <c r="U8" s="209"/>
      <c r="V8" s="206"/>
      <c r="W8" s="251"/>
      <c r="X8" s="235"/>
      <c r="Y8" s="200"/>
      <c r="Z8" s="203"/>
    </row>
    <row r="9" spans="1:26" ht="45" x14ac:dyDescent="0.25">
      <c r="A9" s="219">
        <v>2</v>
      </c>
      <c r="B9" s="204" t="s">
        <v>77</v>
      </c>
      <c r="C9" s="140" t="s">
        <v>123</v>
      </c>
      <c r="D9" s="222" t="s">
        <v>85</v>
      </c>
      <c r="E9" s="141">
        <v>41324641</v>
      </c>
      <c r="F9" s="141" t="s">
        <v>136</v>
      </c>
      <c r="G9" s="142">
        <v>600170586</v>
      </c>
      <c r="H9" s="225" t="s">
        <v>190</v>
      </c>
      <c r="I9" s="100" t="s">
        <v>153</v>
      </c>
      <c r="J9" s="228" t="s">
        <v>111</v>
      </c>
      <c r="K9" s="231">
        <v>88070000</v>
      </c>
      <c r="L9" s="213">
        <f t="shared" ref="L9" si="0">K9*0.85</f>
        <v>74859500</v>
      </c>
      <c r="M9" s="204">
        <v>2023</v>
      </c>
      <c r="N9" s="204">
        <v>2024</v>
      </c>
      <c r="O9" s="216"/>
      <c r="P9" s="207"/>
      <c r="Q9" s="207"/>
      <c r="R9" s="204" t="s">
        <v>59</v>
      </c>
      <c r="S9" s="207"/>
      <c r="T9" s="207"/>
      <c r="U9" s="207"/>
      <c r="V9" s="204" t="s">
        <v>59</v>
      </c>
      <c r="W9" s="210" t="s">
        <v>184</v>
      </c>
      <c r="X9" s="195" t="s">
        <v>188</v>
      </c>
      <c r="Y9" s="198" t="s">
        <v>163</v>
      </c>
      <c r="Z9" s="201" t="s">
        <v>162</v>
      </c>
    </row>
    <row r="10" spans="1:26" ht="51" customHeight="1" thickBot="1" x14ac:dyDescent="0.3">
      <c r="A10" s="221"/>
      <c r="B10" s="206"/>
      <c r="C10" s="103" t="s">
        <v>124</v>
      </c>
      <c r="D10" s="224"/>
      <c r="E10" s="143">
        <v>18383696</v>
      </c>
      <c r="F10" s="143" t="s">
        <v>137</v>
      </c>
      <c r="G10" s="144">
        <v>600010368</v>
      </c>
      <c r="H10" s="227"/>
      <c r="I10" s="98" t="s">
        <v>153</v>
      </c>
      <c r="J10" s="230"/>
      <c r="K10" s="233"/>
      <c r="L10" s="215"/>
      <c r="M10" s="206"/>
      <c r="N10" s="206"/>
      <c r="O10" s="218"/>
      <c r="P10" s="209"/>
      <c r="Q10" s="209"/>
      <c r="R10" s="206"/>
      <c r="S10" s="209"/>
      <c r="T10" s="209"/>
      <c r="U10" s="209"/>
      <c r="V10" s="206"/>
      <c r="W10" s="212"/>
      <c r="X10" s="197"/>
      <c r="Y10" s="200"/>
      <c r="Z10" s="203"/>
    </row>
    <row r="11" spans="1:26" x14ac:dyDescent="0.25">
      <c r="A11" s="219">
        <v>3</v>
      </c>
      <c r="B11" s="204" t="s">
        <v>77</v>
      </c>
      <c r="C11" s="104" t="s">
        <v>119</v>
      </c>
      <c r="D11" s="222" t="s">
        <v>85</v>
      </c>
      <c r="E11" s="108">
        <v>61515451</v>
      </c>
      <c r="F11" s="108" t="s">
        <v>131</v>
      </c>
      <c r="G11" s="96">
        <v>600011216</v>
      </c>
      <c r="H11" s="228" t="s">
        <v>179</v>
      </c>
      <c r="I11" s="97" t="s">
        <v>91</v>
      </c>
      <c r="J11" s="228" t="s">
        <v>111</v>
      </c>
      <c r="K11" s="237">
        <v>80315000</v>
      </c>
      <c r="L11" s="213">
        <f t="shared" ref="L11:L16" si="1">K11*0.85</f>
        <v>68267750</v>
      </c>
      <c r="M11" s="204">
        <v>2024</v>
      </c>
      <c r="N11" s="204">
        <v>2025</v>
      </c>
      <c r="O11" s="216"/>
      <c r="P11" s="207"/>
      <c r="Q11" s="207"/>
      <c r="R11" s="204" t="s">
        <v>59</v>
      </c>
      <c r="S11" s="207"/>
      <c r="T11" s="207"/>
      <c r="U11" s="207"/>
      <c r="V11" s="204" t="s">
        <v>59</v>
      </c>
      <c r="W11" s="210" t="s">
        <v>185</v>
      </c>
      <c r="X11" s="234" t="s">
        <v>181</v>
      </c>
      <c r="Y11" s="198" t="s">
        <v>163</v>
      </c>
      <c r="Z11" s="201" t="s">
        <v>162</v>
      </c>
    </row>
    <row r="12" spans="1:26" ht="30" x14ac:dyDescent="0.25">
      <c r="A12" s="220"/>
      <c r="B12" s="205"/>
      <c r="C12" s="102" t="s">
        <v>120</v>
      </c>
      <c r="D12" s="223"/>
      <c r="E12" s="106">
        <v>555878</v>
      </c>
      <c r="F12" s="106" t="s">
        <v>132</v>
      </c>
      <c r="G12" s="92">
        <v>600170675</v>
      </c>
      <c r="H12" s="229"/>
      <c r="I12" s="99" t="s">
        <v>91</v>
      </c>
      <c r="J12" s="229"/>
      <c r="K12" s="238"/>
      <c r="L12" s="214"/>
      <c r="M12" s="205"/>
      <c r="N12" s="205"/>
      <c r="O12" s="217"/>
      <c r="P12" s="208"/>
      <c r="Q12" s="208"/>
      <c r="R12" s="205"/>
      <c r="S12" s="208"/>
      <c r="T12" s="208"/>
      <c r="U12" s="208"/>
      <c r="V12" s="205"/>
      <c r="W12" s="211"/>
      <c r="X12" s="236"/>
      <c r="Y12" s="199"/>
      <c r="Z12" s="202"/>
    </row>
    <row r="13" spans="1:26" ht="38.25" customHeight="1" thickBot="1" x14ac:dyDescent="0.3">
      <c r="A13" s="221"/>
      <c r="B13" s="206"/>
      <c r="C13" s="103" t="s">
        <v>121</v>
      </c>
      <c r="D13" s="224"/>
      <c r="E13" s="107">
        <v>497088</v>
      </c>
      <c r="F13" s="107" t="s">
        <v>133</v>
      </c>
      <c r="G13" s="94">
        <v>600011283</v>
      </c>
      <c r="H13" s="230"/>
      <c r="I13" s="95" t="s">
        <v>91</v>
      </c>
      <c r="J13" s="230"/>
      <c r="K13" s="239"/>
      <c r="L13" s="215"/>
      <c r="M13" s="206"/>
      <c r="N13" s="206"/>
      <c r="O13" s="218"/>
      <c r="P13" s="209"/>
      <c r="Q13" s="209"/>
      <c r="R13" s="206"/>
      <c r="S13" s="209"/>
      <c r="T13" s="209"/>
      <c r="U13" s="209"/>
      <c r="V13" s="206"/>
      <c r="W13" s="212"/>
      <c r="X13" s="235"/>
      <c r="Y13" s="200"/>
      <c r="Z13" s="203"/>
    </row>
    <row r="14" spans="1:26" ht="45" x14ac:dyDescent="0.25">
      <c r="A14" s="219">
        <v>4</v>
      </c>
      <c r="B14" s="204" t="s">
        <v>77</v>
      </c>
      <c r="C14" s="104" t="s">
        <v>148</v>
      </c>
      <c r="D14" s="222" t="s">
        <v>85</v>
      </c>
      <c r="E14" s="108">
        <v>18385061</v>
      </c>
      <c r="F14" s="108" t="s">
        <v>135</v>
      </c>
      <c r="G14" s="96">
        <v>600170691</v>
      </c>
      <c r="H14" s="228" t="s">
        <v>180</v>
      </c>
      <c r="I14" s="97" t="s">
        <v>152</v>
      </c>
      <c r="J14" s="228" t="s">
        <v>111</v>
      </c>
      <c r="K14" s="231">
        <v>65710000</v>
      </c>
      <c r="L14" s="213">
        <f>K14*0.85</f>
        <v>55853500</v>
      </c>
      <c r="M14" s="204">
        <v>2024</v>
      </c>
      <c r="N14" s="204">
        <v>2025</v>
      </c>
      <c r="O14" s="216"/>
      <c r="P14" s="207"/>
      <c r="Q14" s="207"/>
      <c r="R14" s="204" t="s">
        <v>59</v>
      </c>
      <c r="S14" s="207"/>
      <c r="T14" s="207"/>
      <c r="U14" s="207"/>
      <c r="V14" s="204" t="s">
        <v>59</v>
      </c>
      <c r="W14" s="210" t="s">
        <v>185</v>
      </c>
      <c r="X14" s="234" t="s">
        <v>182</v>
      </c>
      <c r="Y14" s="198" t="s">
        <v>163</v>
      </c>
      <c r="Z14" s="201" t="s">
        <v>162</v>
      </c>
    </row>
    <row r="15" spans="1:26" ht="30.75" thickBot="1" x14ac:dyDescent="0.3">
      <c r="A15" s="221"/>
      <c r="B15" s="206"/>
      <c r="C15" s="103" t="s">
        <v>126</v>
      </c>
      <c r="D15" s="224"/>
      <c r="E15" s="107">
        <v>673358</v>
      </c>
      <c r="F15" s="109" t="s">
        <v>139</v>
      </c>
      <c r="G15" s="94">
        <v>600019748</v>
      </c>
      <c r="H15" s="230"/>
      <c r="I15" s="98" t="s">
        <v>152</v>
      </c>
      <c r="J15" s="230"/>
      <c r="K15" s="233"/>
      <c r="L15" s="215"/>
      <c r="M15" s="206"/>
      <c r="N15" s="206"/>
      <c r="O15" s="218"/>
      <c r="P15" s="209"/>
      <c r="Q15" s="209"/>
      <c r="R15" s="206"/>
      <c r="S15" s="209"/>
      <c r="T15" s="209"/>
      <c r="U15" s="209"/>
      <c r="V15" s="206"/>
      <c r="W15" s="212"/>
      <c r="X15" s="235"/>
      <c r="Y15" s="200"/>
      <c r="Z15" s="203"/>
    </row>
    <row r="16" spans="1:26" ht="30" x14ac:dyDescent="0.25">
      <c r="A16" s="219">
        <v>5</v>
      </c>
      <c r="B16" s="204" t="s">
        <v>77</v>
      </c>
      <c r="C16" s="140" t="s">
        <v>122</v>
      </c>
      <c r="D16" s="222" t="s">
        <v>85</v>
      </c>
      <c r="E16" s="141">
        <v>82201</v>
      </c>
      <c r="F16" s="141" t="s">
        <v>134</v>
      </c>
      <c r="G16" s="142">
        <v>600011348</v>
      </c>
      <c r="H16" s="225" t="s">
        <v>191</v>
      </c>
      <c r="I16" s="97" t="s">
        <v>152</v>
      </c>
      <c r="J16" s="228" t="s">
        <v>111</v>
      </c>
      <c r="K16" s="231">
        <v>73800000</v>
      </c>
      <c r="L16" s="213">
        <f t="shared" si="1"/>
        <v>62730000</v>
      </c>
      <c r="M16" s="204">
        <v>2025</v>
      </c>
      <c r="N16" s="204">
        <v>2026</v>
      </c>
      <c r="O16" s="216"/>
      <c r="P16" s="207"/>
      <c r="Q16" s="207"/>
      <c r="R16" s="204" t="s">
        <v>59</v>
      </c>
      <c r="S16" s="207"/>
      <c r="T16" s="207"/>
      <c r="U16" s="207"/>
      <c r="V16" s="204" t="s">
        <v>59</v>
      </c>
      <c r="W16" s="210" t="s">
        <v>185</v>
      </c>
      <c r="X16" s="195" t="s">
        <v>189</v>
      </c>
      <c r="Y16" s="198" t="s">
        <v>163</v>
      </c>
      <c r="Z16" s="201" t="s">
        <v>162</v>
      </c>
    </row>
    <row r="17" spans="1:28" ht="45" x14ac:dyDescent="0.25">
      <c r="A17" s="220"/>
      <c r="B17" s="205"/>
      <c r="C17" s="102" t="s">
        <v>118</v>
      </c>
      <c r="D17" s="223"/>
      <c r="E17" s="145">
        <v>49872427</v>
      </c>
      <c r="F17" s="147" t="s">
        <v>130</v>
      </c>
      <c r="G17" s="146">
        <v>600020428</v>
      </c>
      <c r="H17" s="226"/>
      <c r="I17" s="93" t="s">
        <v>150</v>
      </c>
      <c r="J17" s="229"/>
      <c r="K17" s="232"/>
      <c r="L17" s="214"/>
      <c r="M17" s="205"/>
      <c r="N17" s="205"/>
      <c r="O17" s="217"/>
      <c r="P17" s="208"/>
      <c r="Q17" s="208"/>
      <c r="R17" s="205"/>
      <c r="S17" s="208"/>
      <c r="T17" s="208"/>
      <c r="U17" s="208"/>
      <c r="V17" s="205"/>
      <c r="W17" s="211"/>
      <c r="X17" s="196"/>
      <c r="Y17" s="199"/>
      <c r="Z17" s="202"/>
    </row>
    <row r="18" spans="1:28" ht="30.75" thickBot="1" x14ac:dyDescent="0.3">
      <c r="A18" s="221"/>
      <c r="B18" s="206"/>
      <c r="C18" s="103" t="s">
        <v>125</v>
      </c>
      <c r="D18" s="224"/>
      <c r="E18" s="143">
        <v>82627</v>
      </c>
      <c r="F18" s="143" t="s">
        <v>138</v>
      </c>
      <c r="G18" s="144">
        <v>600011429</v>
      </c>
      <c r="H18" s="227"/>
      <c r="I18" s="95" t="s">
        <v>154</v>
      </c>
      <c r="J18" s="230"/>
      <c r="K18" s="233"/>
      <c r="L18" s="215"/>
      <c r="M18" s="206"/>
      <c r="N18" s="206"/>
      <c r="O18" s="218"/>
      <c r="P18" s="209"/>
      <c r="Q18" s="209"/>
      <c r="R18" s="206"/>
      <c r="S18" s="209"/>
      <c r="T18" s="209"/>
      <c r="U18" s="209"/>
      <c r="V18" s="206"/>
      <c r="W18" s="212"/>
      <c r="X18" s="197"/>
      <c r="Y18" s="200"/>
      <c r="Z18" s="203"/>
    </row>
    <row r="19" spans="1:28" x14ac:dyDescent="0.25">
      <c r="A19" t="s">
        <v>49</v>
      </c>
      <c r="H19" s="128"/>
      <c r="I19" s="128"/>
      <c r="J19" s="129" t="s">
        <v>78</v>
      </c>
      <c r="K19" s="130">
        <f>SUM(K5:K18)</f>
        <v>402995000</v>
      </c>
      <c r="L19" s="130">
        <f>SUM(L5:L18)</f>
        <v>342545750</v>
      </c>
      <c r="M19" s="131"/>
      <c r="N19" s="131"/>
    </row>
    <row r="20" spans="1:28" x14ac:dyDescent="0.25">
      <c r="J20" s="62" t="s">
        <v>110</v>
      </c>
      <c r="K20" s="59"/>
      <c r="L20" s="60"/>
      <c r="M20" s="58"/>
      <c r="N20" s="58"/>
      <c r="U20" s="61"/>
      <c r="V20" s="61"/>
      <c r="W20" s="61"/>
      <c r="X20" s="61"/>
      <c r="Y20" s="61"/>
      <c r="Z20" s="61"/>
      <c r="AA20" s="61"/>
      <c r="AB20" s="61"/>
    </row>
    <row r="21" spans="1:28" x14ac:dyDescent="0.25">
      <c r="A21" s="2"/>
      <c r="J21" s="65"/>
      <c r="K21" s="150" t="s">
        <v>192</v>
      </c>
      <c r="L21" s="148"/>
      <c r="M21" s="148"/>
      <c r="N21" s="148"/>
      <c r="O21" s="148"/>
      <c r="P21" s="148"/>
      <c r="U21" s="62"/>
      <c r="V21" s="63"/>
      <c r="W21" s="61"/>
      <c r="X21" s="61"/>
      <c r="Y21" s="61"/>
      <c r="Z21" s="61"/>
      <c r="AA21" s="61"/>
      <c r="AB21" s="61"/>
    </row>
    <row r="22" spans="1:28" x14ac:dyDescent="0.25">
      <c r="A22" s="2" t="s">
        <v>31</v>
      </c>
      <c r="K22" s="150" t="s">
        <v>187</v>
      </c>
      <c r="L22" s="149"/>
      <c r="M22" s="148"/>
      <c r="N22" s="148"/>
      <c r="O22" s="148"/>
      <c r="P22" s="148"/>
      <c r="U22" s="61"/>
      <c r="V22" s="63"/>
      <c r="W22" s="61"/>
      <c r="X22" s="61"/>
      <c r="Y22" s="61"/>
      <c r="Z22" s="61"/>
      <c r="AA22" s="61"/>
      <c r="AB22" s="61"/>
    </row>
    <row r="23" spans="1:28" x14ac:dyDescent="0.25">
      <c r="A23" s="2"/>
      <c r="K23" s="148"/>
      <c r="L23" s="148"/>
      <c r="M23" s="148"/>
      <c r="N23" s="148"/>
      <c r="O23" s="148"/>
      <c r="P23" s="148"/>
      <c r="U23" s="61"/>
      <c r="V23" s="61"/>
      <c r="W23" s="61"/>
      <c r="X23" s="61"/>
      <c r="Y23" s="61"/>
      <c r="Z23" s="61"/>
      <c r="AA23" s="61"/>
      <c r="AB23" s="61"/>
    </row>
    <row r="24" spans="1:28" x14ac:dyDescent="0.25">
      <c r="A24" t="s">
        <v>32</v>
      </c>
      <c r="B24" s="3"/>
      <c r="K24" s="151" t="s">
        <v>193</v>
      </c>
      <c r="L24" s="152"/>
      <c r="M24" s="152"/>
      <c r="N24" s="152"/>
      <c r="O24" s="152"/>
      <c r="P24" s="152"/>
      <c r="U24" s="61"/>
      <c r="V24" s="63"/>
      <c r="W24" s="61"/>
      <c r="X24" s="61"/>
      <c r="Y24" s="61"/>
      <c r="Z24" s="61"/>
      <c r="AA24" s="61"/>
      <c r="AB24" s="61"/>
    </row>
    <row r="25" spans="1:28" x14ac:dyDescent="0.25">
      <c r="A25" s="2"/>
      <c r="B25" s="3"/>
      <c r="K25" s="151"/>
      <c r="L25" s="152"/>
      <c r="M25" s="152"/>
      <c r="N25" s="152"/>
      <c r="O25" s="152"/>
      <c r="P25" s="152"/>
      <c r="U25" s="61"/>
      <c r="V25" s="63"/>
      <c r="W25" s="61"/>
      <c r="X25" s="61"/>
      <c r="Y25" s="61"/>
      <c r="Z25" s="61"/>
      <c r="AA25" s="61"/>
      <c r="AB25" s="61"/>
    </row>
    <row r="26" spans="1:28" x14ac:dyDescent="0.25">
      <c r="A26" t="s">
        <v>55</v>
      </c>
      <c r="U26" s="61"/>
      <c r="V26" s="63"/>
      <c r="W26" s="61"/>
      <c r="X26" s="61"/>
      <c r="Y26" s="61"/>
      <c r="Z26" s="61"/>
      <c r="AA26" s="61"/>
      <c r="AB26" s="61"/>
    </row>
    <row r="27" spans="1:28" x14ac:dyDescent="0.25">
      <c r="A27" s="8"/>
      <c r="U27" s="61"/>
      <c r="V27" s="63"/>
      <c r="W27" s="61"/>
      <c r="X27" s="61"/>
      <c r="Y27" s="61"/>
      <c r="Z27" s="61"/>
      <c r="AA27" s="61"/>
      <c r="AB27" s="61"/>
    </row>
    <row r="28" spans="1:28" x14ac:dyDescent="0.25">
      <c r="A28" s="2" t="s">
        <v>39</v>
      </c>
      <c r="U28" s="62"/>
      <c r="V28" s="63"/>
      <c r="W28" s="61"/>
      <c r="X28" s="61"/>
      <c r="Y28" s="61"/>
      <c r="Z28" s="61"/>
      <c r="AA28" s="61"/>
      <c r="AB28" s="61"/>
    </row>
    <row r="29" spans="1:28" x14ac:dyDescent="0.25">
      <c r="U29" s="61"/>
      <c r="V29" s="63"/>
      <c r="W29" s="61"/>
      <c r="X29" s="61"/>
      <c r="Y29" s="61"/>
      <c r="Z29" s="61"/>
      <c r="AA29" s="61"/>
      <c r="AB29" s="61"/>
    </row>
    <row r="30" spans="1:28" x14ac:dyDescent="0.25">
      <c r="A30" s="2" t="s">
        <v>38</v>
      </c>
      <c r="U30" s="61"/>
      <c r="V30" s="63"/>
      <c r="W30" s="61"/>
      <c r="X30" s="61"/>
      <c r="Y30" s="61"/>
      <c r="Z30" s="61"/>
      <c r="AA30" s="61"/>
      <c r="AB30" s="61"/>
    </row>
    <row r="31" spans="1:28" x14ac:dyDescent="0.25">
      <c r="A31" s="2"/>
      <c r="B31" t="s">
        <v>36</v>
      </c>
      <c r="U31" s="61"/>
      <c r="V31" s="63"/>
      <c r="W31" s="61"/>
      <c r="X31" s="61"/>
      <c r="Y31" s="61"/>
      <c r="Z31" s="61"/>
      <c r="AA31" s="61"/>
      <c r="AB31" s="61"/>
    </row>
    <row r="32" spans="1:28" x14ac:dyDescent="0.25">
      <c r="V32" s="54"/>
    </row>
    <row r="33" spans="1:22" x14ac:dyDescent="0.25">
      <c r="A33" t="s">
        <v>33</v>
      </c>
      <c r="V33" s="54"/>
    </row>
    <row r="34" spans="1:22" x14ac:dyDescent="0.25">
      <c r="B34" t="s">
        <v>36</v>
      </c>
      <c r="V34" s="54"/>
    </row>
    <row r="35" spans="1:22" x14ac:dyDescent="0.25">
      <c r="V35" s="54"/>
    </row>
    <row r="36" spans="1:22" x14ac:dyDescent="0.25">
      <c r="A36" t="s">
        <v>53</v>
      </c>
      <c r="V36" s="54"/>
    </row>
    <row r="37" spans="1:22" x14ac:dyDescent="0.25">
      <c r="V37" s="54"/>
    </row>
    <row r="38" spans="1:22" x14ac:dyDescent="0.25">
      <c r="A38" t="s">
        <v>54</v>
      </c>
    </row>
  </sheetData>
  <mergeCells count="135">
    <mergeCell ref="A1:Z1"/>
    <mergeCell ref="A2:A4"/>
    <mergeCell ref="B2:B4"/>
    <mergeCell ref="C2:G2"/>
    <mergeCell ref="H2:H4"/>
    <mergeCell ref="I2:I4"/>
    <mergeCell ref="J2:J4"/>
    <mergeCell ref="K2:L2"/>
    <mergeCell ref="M2:N2"/>
    <mergeCell ref="O2:V2"/>
    <mergeCell ref="W2:X2"/>
    <mergeCell ref="Y2:Z2"/>
    <mergeCell ref="C3:C4"/>
    <mergeCell ref="D3:D4"/>
    <mergeCell ref="E3:E4"/>
    <mergeCell ref="F3:F4"/>
    <mergeCell ref="G3:G4"/>
    <mergeCell ref="K3:K4"/>
    <mergeCell ref="L3:L4"/>
    <mergeCell ref="M3:M4"/>
    <mergeCell ref="W3:W4"/>
    <mergeCell ref="X3:X4"/>
    <mergeCell ref="Y3:Y4"/>
    <mergeCell ref="Z3:Z4"/>
    <mergeCell ref="A5:A8"/>
    <mergeCell ref="B5:B8"/>
    <mergeCell ref="D5:D8"/>
    <mergeCell ref="H5:H8"/>
    <mergeCell ref="J5:J8"/>
    <mergeCell ref="K5:K8"/>
    <mergeCell ref="N3:N4"/>
    <mergeCell ref="O3:R3"/>
    <mergeCell ref="S3:S4"/>
    <mergeCell ref="Q5:Q8"/>
    <mergeCell ref="T3:T4"/>
    <mergeCell ref="U3:U4"/>
    <mergeCell ref="V3:V4"/>
    <mergeCell ref="X5:X8"/>
    <mergeCell ref="Y5:Y8"/>
    <mergeCell ref="Z5:Z8"/>
    <mergeCell ref="A9:A10"/>
    <mergeCell ref="B9:B10"/>
    <mergeCell ref="D9:D10"/>
    <mergeCell ref="H9:H10"/>
    <mergeCell ref="J9:J10"/>
    <mergeCell ref="K9:K10"/>
    <mergeCell ref="L9:L10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Y9:Y10"/>
    <mergeCell ref="Z9:Z10"/>
    <mergeCell ref="A11:A13"/>
    <mergeCell ref="B11:B13"/>
    <mergeCell ref="D11:D13"/>
    <mergeCell ref="H11:H13"/>
    <mergeCell ref="J11:J13"/>
    <mergeCell ref="K11:K13"/>
    <mergeCell ref="L11:L13"/>
    <mergeCell ref="M11:M13"/>
    <mergeCell ref="S9:S10"/>
    <mergeCell ref="T9:T10"/>
    <mergeCell ref="U9:U10"/>
    <mergeCell ref="V9:V10"/>
    <mergeCell ref="W9:W10"/>
    <mergeCell ref="X9:X10"/>
    <mergeCell ref="M9:M10"/>
    <mergeCell ref="N9:N10"/>
    <mergeCell ref="O9:O10"/>
    <mergeCell ref="P9:P10"/>
    <mergeCell ref="Q9:Q10"/>
    <mergeCell ref="R9:R10"/>
    <mergeCell ref="Z11:Z13"/>
    <mergeCell ref="T11:T13"/>
    <mergeCell ref="A14:A15"/>
    <mergeCell ref="B14:B15"/>
    <mergeCell ref="D14:D15"/>
    <mergeCell ref="H14:H15"/>
    <mergeCell ref="J14:J15"/>
    <mergeCell ref="K14:K15"/>
    <mergeCell ref="L14:L15"/>
    <mergeCell ref="M14:M15"/>
    <mergeCell ref="N14:N15"/>
    <mergeCell ref="U11:U13"/>
    <mergeCell ref="V11:V13"/>
    <mergeCell ref="W11:W13"/>
    <mergeCell ref="X11:X13"/>
    <mergeCell ref="Y11:Y13"/>
    <mergeCell ref="N11:N13"/>
    <mergeCell ref="O11:O13"/>
    <mergeCell ref="P11:P13"/>
    <mergeCell ref="Q11:Q13"/>
    <mergeCell ref="R11:R13"/>
    <mergeCell ref="S11:S13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L16:L18"/>
    <mergeCell ref="M16:M18"/>
    <mergeCell ref="N16:N18"/>
    <mergeCell ref="O16:O18"/>
    <mergeCell ref="P16:P18"/>
    <mergeCell ref="Q16:Q18"/>
    <mergeCell ref="A16:A18"/>
    <mergeCell ref="B16:B18"/>
    <mergeCell ref="D16:D18"/>
    <mergeCell ref="H16:H18"/>
    <mergeCell ref="J16:J18"/>
    <mergeCell ref="K16:K18"/>
    <mergeCell ref="X16:X18"/>
    <mergeCell ref="Y16:Y18"/>
    <mergeCell ref="Z16:Z18"/>
    <mergeCell ref="R16:R18"/>
    <mergeCell ref="S16:S18"/>
    <mergeCell ref="T16:T18"/>
    <mergeCell ref="U16:U18"/>
    <mergeCell ref="V16:V18"/>
    <mergeCell ref="W16:W18"/>
  </mergeCells>
  <pageMargins left="0.7" right="0.7" top="0.78740157499999996" bottom="0.78740157499999996" header="0.3" footer="0.3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B5F7-F86C-427E-ADCF-50E71EAB570C}">
  <sheetPr>
    <pageSetUpPr fitToPage="1"/>
  </sheetPr>
  <dimension ref="A1:R17"/>
  <sheetViews>
    <sheetView tabSelected="1" zoomScale="70" zoomScaleNormal="70" workbookViewId="0">
      <selection activeCell="F20" sqref="F20"/>
    </sheetView>
  </sheetViews>
  <sheetFormatPr defaultRowHeight="15" x14ac:dyDescent="0.25"/>
  <cols>
    <col min="1" max="1" width="9.42578125" bestFit="1" customWidth="1"/>
    <col min="2" max="2" width="24" customWidth="1"/>
    <col min="3" max="3" width="18.42578125" customWidth="1"/>
    <col min="4" max="4" width="16" customWidth="1"/>
    <col min="5" max="5" width="24.5703125" customWidth="1"/>
    <col min="6" max="6" width="14.140625" bestFit="1" customWidth="1"/>
    <col min="7" max="7" width="14.5703125" customWidth="1"/>
    <col min="8" max="8" width="22.140625" customWidth="1"/>
    <col min="9" max="9" width="11.5703125" customWidth="1"/>
    <col min="10" max="10" width="36.42578125" customWidth="1"/>
    <col min="11" max="11" width="20.42578125" bestFit="1" customWidth="1"/>
    <col min="12" max="12" width="21.42578125" customWidth="1"/>
    <col min="13" max="14" width="12.5703125" customWidth="1"/>
    <col min="15" max="15" width="21" style="327" bestFit="1" customWidth="1"/>
    <col min="16" max="16" width="19.42578125" style="327" customWidth="1"/>
    <col min="17" max="17" width="17.85546875" customWidth="1"/>
    <col min="18" max="18" width="22.42578125" customWidth="1"/>
  </cols>
  <sheetData>
    <row r="1" spans="1:18" s="153" customFormat="1" ht="133.5" customHeight="1" thickBot="1" x14ac:dyDescent="0.3">
      <c r="A1" s="271" t="s">
        <v>220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3"/>
    </row>
    <row r="2" spans="1:18" s="154" customFormat="1" ht="36.75" customHeight="1" thickBot="1" x14ac:dyDescent="0.25">
      <c r="A2" s="282" t="s">
        <v>1</v>
      </c>
      <c r="B2" s="282" t="s">
        <v>21</v>
      </c>
      <c r="C2" s="283" t="s">
        <v>22</v>
      </c>
      <c r="D2" s="284"/>
      <c r="E2" s="284"/>
      <c r="F2" s="284"/>
      <c r="G2" s="285"/>
      <c r="H2" s="286" t="s">
        <v>2</v>
      </c>
      <c r="I2" s="286" t="s">
        <v>23</v>
      </c>
      <c r="J2" s="287" t="s">
        <v>24</v>
      </c>
      <c r="K2" s="288" t="s">
        <v>221</v>
      </c>
      <c r="L2" s="289"/>
      <c r="M2" s="283" t="s">
        <v>222</v>
      </c>
      <c r="N2" s="290"/>
      <c r="O2" s="288" t="s">
        <v>50</v>
      </c>
      <c r="P2" s="289"/>
      <c r="Q2" s="283" t="s">
        <v>7</v>
      </c>
      <c r="R2" s="290"/>
    </row>
    <row r="3" spans="1:18" s="154" customFormat="1" ht="14.25" x14ac:dyDescent="0.2">
      <c r="A3" s="291"/>
      <c r="B3" s="291"/>
      <c r="C3" s="292" t="s">
        <v>42</v>
      </c>
      <c r="D3" s="292" t="s">
        <v>25</v>
      </c>
      <c r="E3" s="292" t="s">
        <v>26</v>
      </c>
      <c r="F3" s="292" t="s">
        <v>27</v>
      </c>
      <c r="G3" s="293" t="s">
        <v>28</v>
      </c>
      <c r="H3" s="291"/>
      <c r="I3" s="291"/>
      <c r="J3" s="294"/>
      <c r="K3" s="295" t="s">
        <v>29</v>
      </c>
      <c r="L3" s="296" t="s">
        <v>223</v>
      </c>
      <c r="M3" s="297" t="s">
        <v>11</v>
      </c>
      <c r="N3" s="298" t="s">
        <v>12</v>
      </c>
      <c r="O3" s="299" t="s">
        <v>13</v>
      </c>
      <c r="P3" s="298" t="s">
        <v>14</v>
      </c>
      <c r="Q3" s="299" t="s">
        <v>37</v>
      </c>
      <c r="R3" s="300" t="s">
        <v>15</v>
      </c>
    </row>
    <row r="4" spans="1:18" s="154" customFormat="1" ht="118.35" customHeight="1" x14ac:dyDescent="0.2">
      <c r="A4" s="301"/>
      <c r="B4" s="301"/>
      <c r="C4" s="302"/>
      <c r="D4" s="302"/>
      <c r="E4" s="302"/>
      <c r="F4" s="302"/>
      <c r="G4" s="303"/>
      <c r="H4" s="304"/>
      <c r="I4" s="304"/>
      <c r="J4" s="305"/>
      <c r="K4" s="306"/>
      <c r="L4" s="307"/>
      <c r="M4" s="308"/>
      <c r="N4" s="309"/>
      <c r="O4" s="310"/>
      <c r="P4" s="309"/>
      <c r="Q4" s="310"/>
      <c r="R4" s="311"/>
    </row>
    <row r="5" spans="1:18" s="154" customFormat="1" ht="100.5" customHeight="1" x14ac:dyDescent="0.2">
      <c r="A5" s="312">
        <v>1</v>
      </c>
      <c r="B5" s="313" t="s">
        <v>205</v>
      </c>
      <c r="C5" s="313" t="s">
        <v>206</v>
      </c>
      <c r="D5" s="313" t="s">
        <v>194</v>
      </c>
      <c r="E5" s="314">
        <v>44555091</v>
      </c>
      <c r="F5" s="314">
        <v>181046024</v>
      </c>
      <c r="G5" s="314">
        <v>600023796</v>
      </c>
      <c r="H5" s="315" t="s">
        <v>207</v>
      </c>
      <c r="I5" s="313" t="s">
        <v>90</v>
      </c>
      <c r="J5" s="313" t="s">
        <v>208</v>
      </c>
      <c r="K5" s="316">
        <v>35000000</v>
      </c>
      <c r="L5" s="317">
        <f>K5*0.85</f>
        <v>29750000</v>
      </c>
      <c r="M5" s="318" t="s">
        <v>209</v>
      </c>
      <c r="N5" s="318">
        <v>2025</v>
      </c>
      <c r="O5" s="313" t="s">
        <v>210</v>
      </c>
      <c r="P5" s="313" t="s">
        <v>211</v>
      </c>
      <c r="Q5" s="313" t="s">
        <v>212</v>
      </c>
      <c r="R5" s="314" t="s">
        <v>65</v>
      </c>
    </row>
    <row r="6" spans="1:18" s="154" customFormat="1" ht="94.5" customHeight="1" x14ac:dyDescent="0.2">
      <c r="A6" s="312">
        <v>2</v>
      </c>
      <c r="B6" s="313" t="s">
        <v>195</v>
      </c>
      <c r="C6" s="313" t="s">
        <v>92</v>
      </c>
      <c r="D6" s="313" t="s">
        <v>194</v>
      </c>
      <c r="E6" s="314">
        <v>61357286</v>
      </c>
      <c r="F6" s="319" t="s">
        <v>196</v>
      </c>
      <c r="G6" s="314">
        <v>600023591</v>
      </c>
      <c r="H6" s="315" t="s">
        <v>197</v>
      </c>
      <c r="I6" s="313" t="s">
        <v>198</v>
      </c>
      <c r="J6" s="313" t="s">
        <v>199</v>
      </c>
      <c r="K6" s="316">
        <v>89838870</v>
      </c>
      <c r="L6" s="317">
        <f>K6*0.85</f>
        <v>76363039.5</v>
      </c>
      <c r="M6" s="318" t="s">
        <v>200</v>
      </c>
      <c r="N6" s="318" t="s">
        <v>201</v>
      </c>
      <c r="O6" s="313" t="s">
        <v>202</v>
      </c>
      <c r="P6" s="313" t="s">
        <v>203</v>
      </c>
      <c r="Q6" s="313" t="s">
        <v>204</v>
      </c>
      <c r="R6" s="314" t="s">
        <v>65</v>
      </c>
    </row>
    <row r="7" spans="1:18" ht="33.75" customHeight="1" x14ac:dyDescent="0.25">
      <c r="A7" s="320"/>
      <c r="B7" s="321"/>
      <c r="C7" s="321"/>
      <c r="D7" s="321"/>
      <c r="E7" s="321"/>
      <c r="F7" s="322"/>
      <c r="G7" s="322"/>
      <c r="H7" s="323"/>
      <c r="I7" s="321"/>
      <c r="J7" s="324" t="s">
        <v>224</v>
      </c>
      <c r="K7" s="325">
        <f>SUM(K5:K6)</f>
        <v>124838870</v>
      </c>
      <c r="L7" s="325">
        <f>SUM(L5:L6)</f>
        <v>106113039.5</v>
      </c>
      <c r="M7" s="321"/>
      <c r="N7" s="321"/>
      <c r="O7" s="321"/>
      <c r="P7" s="321"/>
      <c r="Q7" s="321"/>
      <c r="R7" s="321"/>
    </row>
    <row r="8" spans="1:18" x14ac:dyDescent="0.25">
      <c r="A8" s="154" t="s">
        <v>213</v>
      </c>
      <c r="J8" s="30"/>
      <c r="L8" s="326">
        <v>82811558.909999996</v>
      </c>
      <c r="M8" s="163" t="s">
        <v>225</v>
      </c>
      <c r="N8" s="23"/>
    </row>
    <row r="9" spans="1:18" x14ac:dyDescent="0.25">
      <c r="A9" t="s">
        <v>31</v>
      </c>
      <c r="L9" s="328">
        <v>107655026.58</v>
      </c>
      <c r="M9" s="23" t="s">
        <v>226</v>
      </c>
      <c r="N9" s="23"/>
    </row>
    <row r="10" spans="1:18" x14ac:dyDescent="0.25">
      <c r="L10" s="329"/>
    </row>
    <row r="15" spans="1:18" x14ac:dyDescent="0.25">
      <c r="B15" s="155"/>
      <c r="C15" s="155"/>
      <c r="D15" s="155"/>
      <c r="E15" s="155"/>
    </row>
    <row r="16" spans="1:18" x14ac:dyDescent="0.25">
      <c r="B16" s="330" t="s">
        <v>227</v>
      </c>
      <c r="C16" s="331"/>
      <c r="D16" s="332" t="s">
        <v>228</v>
      </c>
      <c r="E16" s="332" t="s">
        <v>229</v>
      </c>
    </row>
    <row r="17" spans="2:5" x14ac:dyDescent="0.25">
      <c r="B17" s="331"/>
      <c r="C17" s="331" t="s">
        <v>230</v>
      </c>
      <c r="D17" s="333">
        <v>45216</v>
      </c>
      <c r="E17" s="332" t="s">
        <v>231</v>
      </c>
    </row>
  </sheetData>
  <mergeCells count="24">
    <mergeCell ref="O3:O4"/>
    <mergeCell ref="P3:P4"/>
    <mergeCell ref="Q3:Q4"/>
    <mergeCell ref="R3:R4"/>
    <mergeCell ref="Q2:R2"/>
    <mergeCell ref="C3:C4"/>
    <mergeCell ref="D3:D4"/>
    <mergeCell ref="E3:E4"/>
    <mergeCell ref="F3:F4"/>
    <mergeCell ref="G3:G4"/>
    <mergeCell ref="K3:K4"/>
    <mergeCell ref="L3:L4"/>
    <mergeCell ref="M3:M4"/>
    <mergeCell ref="N3:N4"/>
    <mergeCell ref="A1:R1"/>
    <mergeCell ref="A2:A4"/>
    <mergeCell ref="B2:B4"/>
    <mergeCell ref="C2:G2"/>
    <mergeCell ref="H2:H4"/>
    <mergeCell ref="I2:I4"/>
    <mergeCell ref="J2:J4"/>
    <mergeCell ref="K2:L2"/>
    <mergeCell ref="M2:N2"/>
    <mergeCell ref="O2:P2"/>
  </mergeCells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Footer>&amp;L&amp;"Arial,Kurzíva"&amp;12KAP III-Ústecký kraj
Reg. č. Z.02.3.68/0.0/0.0/20_082/0023028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5"/>
  <sheetViews>
    <sheetView zoomScale="85" zoomScaleNormal="85" workbookViewId="0">
      <selection activeCell="C21" sqref="C21"/>
    </sheetView>
  </sheetViews>
  <sheetFormatPr defaultRowHeight="15" x14ac:dyDescent="0.25"/>
  <cols>
    <col min="1" max="1" width="14.42578125" customWidth="1"/>
    <col min="2" max="2" width="29.5703125" customWidth="1"/>
    <col min="3" max="3" width="30.85546875" customWidth="1"/>
    <col min="5" max="5" width="23.7109375" customWidth="1"/>
    <col min="6" max="6" width="13.85546875" customWidth="1"/>
    <col min="7" max="7" width="15.7109375" customWidth="1"/>
    <col min="8" max="8" width="10.7109375" bestFit="1" customWidth="1"/>
    <col min="10" max="10" width="33.28515625" customWidth="1"/>
    <col min="11" max="11" width="23.85546875" customWidth="1"/>
    <col min="12" max="12" width="21" customWidth="1"/>
  </cols>
  <sheetData>
    <row r="1" spans="1:13" ht="15.75" thickBot="1" x14ac:dyDescent="0.3">
      <c r="A1" s="164" t="s">
        <v>161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274"/>
    </row>
    <row r="2" spans="1:13" ht="36" customHeight="1" x14ac:dyDescent="0.25">
      <c r="A2" s="166" t="s">
        <v>1</v>
      </c>
      <c r="B2" s="168" t="s">
        <v>2</v>
      </c>
      <c r="C2" s="168" t="s">
        <v>17</v>
      </c>
      <c r="D2" s="276" t="s">
        <v>18</v>
      </c>
      <c r="E2" s="278" t="s">
        <v>19</v>
      </c>
      <c r="F2" s="191" t="s">
        <v>5</v>
      </c>
      <c r="G2" s="175"/>
      <c r="H2" s="280" t="s">
        <v>6</v>
      </c>
      <c r="I2" s="281"/>
      <c r="J2" s="172" t="s">
        <v>50</v>
      </c>
      <c r="K2" s="173"/>
      <c r="L2" s="172" t="s">
        <v>7</v>
      </c>
      <c r="M2" s="173"/>
    </row>
    <row r="3" spans="1:13" ht="51" x14ac:dyDescent="0.25">
      <c r="A3" s="167"/>
      <c r="B3" s="275"/>
      <c r="C3" s="275"/>
      <c r="D3" s="277"/>
      <c r="E3" s="279"/>
      <c r="F3" s="4" t="s">
        <v>10</v>
      </c>
      <c r="G3" s="7" t="s">
        <v>160</v>
      </c>
      <c r="H3" s="5" t="s">
        <v>11</v>
      </c>
      <c r="I3" s="6" t="s">
        <v>12</v>
      </c>
      <c r="J3" s="77" t="s">
        <v>13</v>
      </c>
      <c r="K3" s="76" t="s">
        <v>14</v>
      </c>
      <c r="L3" s="4" t="s">
        <v>159</v>
      </c>
      <c r="M3" s="7" t="s">
        <v>15</v>
      </c>
    </row>
    <row r="4" spans="1:13" ht="77.25" customHeight="1" x14ac:dyDescent="0.25">
      <c r="A4" s="132">
        <v>1</v>
      </c>
      <c r="B4" s="122" t="s">
        <v>166</v>
      </c>
      <c r="C4" s="122" t="s">
        <v>158</v>
      </c>
      <c r="D4" s="122" t="s">
        <v>77</v>
      </c>
      <c r="E4" s="122" t="s">
        <v>157</v>
      </c>
      <c r="F4" s="135">
        <v>103552200</v>
      </c>
      <c r="G4" s="136">
        <v>88019370</v>
      </c>
      <c r="H4" s="134" t="s">
        <v>165</v>
      </c>
      <c r="I4" s="122" t="s">
        <v>164</v>
      </c>
      <c r="J4" s="75" t="s">
        <v>156</v>
      </c>
      <c r="K4" s="133">
        <v>10</v>
      </c>
      <c r="L4" s="122" t="s">
        <v>155</v>
      </c>
      <c r="M4" s="73" t="s">
        <v>65</v>
      </c>
    </row>
    <row r="5" spans="1:13" x14ac:dyDescent="0.25">
      <c r="A5" t="s">
        <v>49</v>
      </c>
    </row>
    <row r="6" spans="1:13" x14ac:dyDescent="0.25">
      <c r="E6" t="s">
        <v>78</v>
      </c>
      <c r="F6" s="10">
        <f>SUM(F4:F4)</f>
        <v>103552200</v>
      </c>
      <c r="G6" s="74">
        <f>SUM(G4:G4)</f>
        <v>88019370</v>
      </c>
    </row>
    <row r="7" spans="1:13" x14ac:dyDescent="0.25">
      <c r="C7" s="23"/>
      <c r="G7" s="78"/>
    </row>
    <row r="8" spans="1:13" x14ac:dyDescent="0.25">
      <c r="A8" s="163" t="s">
        <v>214</v>
      </c>
      <c r="B8" s="163" t="s">
        <v>215</v>
      </c>
      <c r="C8" s="163"/>
    </row>
    <row r="13" spans="1:13" x14ac:dyDescent="0.25">
      <c r="A13" s="155" t="s">
        <v>216</v>
      </c>
      <c r="B13" s="155"/>
    </row>
    <row r="14" spans="1:13" x14ac:dyDescent="0.25">
      <c r="A14" s="58" t="s">
        <v>186</v>
      </c>
    </row>
    <row r="15" spans="1:13" x14ac:dyDescent="0.25">
      <c r="A15" s="58" t="s">
        <v>187</v>
      </c>
    </row>
  </sheetData>
  <mergeCells count="10">
    <mergeCell ref="A1:M1"/>
    <mergeCell ref="A2:A3"/>
    <mergeCell ref="B2:B3"/>
    <mergeCell ref="C2:C3"/>
    <mergeCell ref="D2:D3"/>
    <mergeCell ref="E2:E3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1b3ff6ff336d3f9947d56cf55bd5cbd9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0f74924097c9db6fd3e65bd3392928f4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schemas.openxmlformats.org/package/2006/metadata/core-properties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e529b29-b2bb-4f0f-bf76-47ede62a77b9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B06047-5ADC-40BB-8496-6C449079C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Silnice_II_tridy</vt:lpstr>
      <vt:lpstr>IZS_ZZS</vt:lpstr>
      <vt:lpstr>SŠ-VOŠ-Konzervatoře</vt:lpstr>
      <vt:lpstr>RAP_Spec. školy</vt:lpstr>
      <vt:lpstr>Deinstitucionalizace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Poslová Eva</cp:lastModifiedBy>
  <cp:revision/>
  <cp:lastPrinted>2022-08-09T14:15:22Z</cp:lastPrinted>
  <dcterms:created xsi:type="dcterms:W3CDTF">2020-05-27T13:32:17Z</dcterms:created>
  <dcterms:modified xsi:type="dcterms:W3CDTF">2023-10-17T15:46:23Z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