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pavlisova_a\Desktop\MAP III\2023\ŘV\listopad 2023\investice\SR_ MAP III_ORP_LIT_30.11.2023\"/>
    </mc:Choice>
  </mc:AlternateContent>
  <xr:revisionPtr revIDLastSave="0" documentId="13_ncr:1_{73FE5FD5-AD6E-4C09-9A8D-A8961EBB9B85}" xr6:coauthVersionLast="47" xr6:coauthVersionMax="47" xr10:uidLastSave="{00000000-0000-0000-0000-000000000000}"/>
  <bookViews>
    <workbookView xWindow="28680" yWindow="-120" windowWidth="29040" windowHeight="15840" tabRatio="710" activeTab="3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MŠ!$A$1:$S$87</definedName>
    <definedName name="_xlnm.Print_Area" localSheetId="3">'zajmové, neformalní, cel'!$A$1:$T$24</definedName>
    <definedName name="_xlnm.Print_Area" localSheetId="2">ZŠ!$A$1:$Z$204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7" l="1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13" i="7"/>
  <c r="M54" i="6"/>
  <c r="M53" i="6"/>
  <c r="M52" i="6"/>
  <c r="M51" i="6"/>
  <c r="M50" i="6"/>
  <c r="M31" i="6"/>
  <c r="M26" i="7"/>
  <c r="M27" i="7"/>
  <c r="M28" i="7"/>
  <c r="M25" i="7"/>
  <c r="M141" i="7"/>
  <c r="M174" i="7" l="1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0" i="7"/>
  <c r="M139" i="7"/>
  <c r="M138" i="7"/>
  <c r="M137" i="7"/>
  <c r="M136" i="7"/>
  <c r="M135" i="7"/>
  <c r="M134" i="7"/>
  <c r="M133" i="7"/>
  <c r="M132" i="7"/>
  <c r="M131" i="7"/>
  <c r="M35" i="7" l="1"/>
  <c r="M22" i="6" l="1"/>
  <c r="E22" i="6"/>
  <c r="M176" i="7"/>
  <c r="M175" i="7"/>
  <c r="M112" i="7"/>
  <c r="E112" i="7"/>
  <c r="M71" i="7"/>
  <c r="M70" i="7"/>
  <c r="M69" i="7"/>
  <c r="M68" i="7"/>
  <c r="M66" i="7"/>
  <c r="M64" i="7"/>
  <c r="M61" i="7"/>
  <c r="E50" i="7"/>
  <c r="M49" i="7"/>
  <c r="E49" i="7"/>
  <c r="M48" i="7"/>
  <c r="E48" i="7"/>
  <c r="E47" i="7"/>
  <c r="M46" i="7"/>
  <c r="E46" i="7"/>
  <c r="E45" i="7"/>
  <c r="E44" i="7"/>
  <c r="M43" i="7"/>
  <c r="E43" i="7"/>
  <c r="M42" i="7"/>
  <c r="E42" i="7"/>
  <c r="M34" i="7"/>
  <c r="M33" i="7"/>
  <c r="M32" i="7"/>
  <c r="M31" i="7"/>
  <c r="M30" i="7"/>
  <c r="E29" i="7"/>
  <c r="E28" i="7"/>
  <c r="E27" i="7"/>
  <c r="E26" i="7"/>
  <c r="E25" i="7"/>
  <c r="M23" i="7"/>
  <c r="M22" i="7"/>
  <c r="M21" i="7"/>
  <c r="M20" i="7"/>
  <c r="M19" i="7"/>
  <c r="M18" i="7"/>
  <c r="M17" i="7"/>
  <c r="M16" i="7"/>
  <c r="M15" i="7"/>
  <c r="M14" i="7"/>
  <c r="M13" i="7"/>
  <c r="M12" i="7"/>
  <c r="M14" i="6"/>
  <c r="M15" i="6"/>
  <c r="L13" i="8"/>
  <c r="L12" i="8"/>
  <c r="L11" i="8"/>
  <c r="L10" i="8"/>
  <c r="L9" i="8"/>
  <c r="L8" i="8"/>
  <c r="L7" i="8"/>
  <c r="L6" i="8"/>
  <c r="L5" i="8"/>
  <c r="M6" i="6" l="1"/>
  <c r="M7" i="6"/>
  <c r="M8" i="6"/>
  <c r="M9" i="6"/>
  <c r="M67" i="6" l="1"/>
  <c r="M65" i="6"/>
  <c r="M64" i="6"/>
  <c r="M77" i="6" l="1"/>
  <c r="M76" i="6"/>
  <c r="M75" i="6"/>
  <c r="M74" i="6"/>
  <c r="M73" i="6"/>
  <c r="M72" i="6"/>
  <c r="M71" i="6"/>
  <c r="M68" i="6"/>
  <c r="M62" i="6"/>
  <c r="E62" i="6"/>
  <c r="M61" i="6"/>
  <c r="E61" i="6"/>
  <c r="M60" i="6"/>
  <c r="E60" i="6"/>
  <c r="M59" i="6"/>
  <c r="E59" i="6"/>
  <c r="M58" i="6"/>
  <c r="E58" i="6"/>
  <c r="E57" i="6"/>
  <c r="M56" i="6"/>
  <c r="E56" i="6"/>
  <c r="M55" i="6"/>
  <c r="M47" i="6"/>
  <c r="E47" i="6"/>
  <c r="M46" i="6"/>
  <c r="E46" i="6"/>
  <c r="M45" i="6"/>
  <c r="E45" i="6"/>
  <c r="M44" i="6"/>
  <c r="E44" i="6"/>
  <c r="M43" i="6"/>
  <c r="E43" i="6"/>
  <c r="M42" i="6"/>
  <c r="E42" i="6"/>
  <c r="M41" i="6"/>
  <c r="E41" i="6"/>
  <c r="M40" i="6"/>
  <c r="E40" i="6"/>
  <c r="M17" i="6" l="1"/>
  <c r="M18" i="6"/>
  <c r="M16" i="6"/>
  <c r="M6" i="7"/>
  <c r="M7" i="7"/>
  <c r="M8" i="7"/>
  <c r="M38" i="6" l="1"/>
  <c r="M39" i="6"/>
  <c r="M32" i="6"/>
  <c r="M33" i="6"/>
  <c r="M34" i="6"/>
  <c r="M35" i="6"/>
  <c r="M37" i="6"/>
  <c r="M11" i="7" l="1"/>
  <c r="M10" i="7"/>
  <c r="M30" i="6" l="1"/>
  <c r="M29" i="6"/>
  <c r="M28" i="6"/>
  <c r="M27" i="6"/>
  <c r="M21" i="6" l="1"/>
  <c r="E21" i="6"/>
  <c r="M20" i="6"/>
  <c r="E20" i="6"/>
  <c r="M19" i="6"/>
  <c r="E19" i="6"/>
  <c r="M9" i="7" l="1"/>
  <c r="M5" i="7" l="1"/>
  <c r="M5" i="6"/>
  <c r="M4" i="6" l="1"/>
</calcChain>
</file>

<file path=xl/sharedStrings.xml><?xml version="1.0" encoding="utf-8"?>
<sst xmlns="http://schemas.openxmlformats.org/spreadsheetml/2006/main" count="3060" uniqueCount="771">
  <si>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</si>
  <si>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</si>
  <si>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</si>
  <si>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</si>
  <si>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</si>
  <si>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</si>
  <si>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</si>
  <si>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</si>
  <si>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</si>
  <si>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</si>
  <si>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</si>
  <si>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</si>
  <si>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</si>
  <si>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</si>
  <si>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</si>
  <si>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</si>
  <si>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</si>
  <si>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</si>
  <si>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</si>
  <si>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</si>
  <si>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</si>
  <si>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</si>
  <si>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</si>
  <si>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</si>
  <si>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</si>
  <si>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</si>
  <si>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</si>
  <si>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</si>
  <si>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</si>
  <si>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</si>
  <si>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</si>
  <si>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</si>
  <si>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</si>
  <si>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</si>
  <si>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</si>
  <si>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</si>
  <si>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</si>
  <si>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</si>
  <si>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</si>
  <si>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</si>
  <si>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</si>
  <si>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</si>
  <si>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</si>
  <si>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</si>
  <si>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</si>
  <si>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</si>
  <si>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</si>
  <si>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</si>
  <si>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</si>
  <si>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</si>
  <si>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</si>
  <si>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</si>
  <si>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</si>
  <si>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</si>
  <si>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</si>
  <si>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</si>
  <si>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</si>
  <si>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</si>
  <si>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</si>
  <si>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</si>
  <si>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</si>
  <si>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</si>
  <si>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</si>
  <si>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</si>
  <si>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</si>
  <si>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</si>
  <si>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</si>
  <si>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</si>
  <si>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</si>
  <si>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</si>
  <si>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</si>
  <si>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</si>
  <si>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</si>
  <si>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</si>
  <si>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</si>
  <si>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</si>
  <si>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</si>
  <si>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</si>
  <si>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</si>
  <si>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</si>
  <si>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</si>
  <si>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</si>
  <si>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</si>
  <si>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</si>
  <si>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</si>
  <si>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</si>
  <si>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</si>
  <si>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</si>
  <si>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</si>
  <si>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</si>
  <si>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</si>
  <si>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</si>
  <si>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</si>
  <si>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Benátky, okres Svitavy</t>
  </si>
  <si>
    <t>Obec Benátky</t>
  </si>
  <si>
    <t>Benátky, okres Svitavy</t>
  </si>
  <si>
    <t>ne</t>
  </si>
  <si>
    <t>záměr</t>
  </si>
  <si>
    <t>ORP Litomyšl</t>
  </si>
  <si>
    <t>x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</si>
  <si>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</si>
  <si>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</si>
  <si>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</si>
  <si>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</si>
  <si>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</si>
  <si>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</si>
  <si>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Revitalizace školní zahrady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</si>
  <si>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</si>
  <si>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</si>
  <si>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</si>
  <si>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</si>
  <si>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</si>
  <si>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</si>
  <si>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</si>
  <si>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</si>
  <si>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</si>
  <si>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</si>
  <si>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</si>
  <si>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Rekonstrukce půdních prostor a vybudování venkovní učebny</t>
  </si>
  <si>
    <t>vybudování  učeben určených pro jazykové vzdělávání a přírodovědné předměty, kabinety, venkovní učebna</t>
  </si>
  <si>
    <t>zpracovaná PD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</si>
  <si>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</si>
  <si>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</si>
  <si>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</si>
  <si>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</si>
  <si>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</si>
  <si>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ano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</si>
  <si>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</si>
  <si>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</si>
  <si>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</si>
  <si>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</si>
  <si>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</si>
  <si>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diskuse záměr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</si>
  <si>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</si>
  <si>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</si>
  <si>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</si>
  <si>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</si>
  <si>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</si>
  <si>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</si>
  <si>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</si>
  <si>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</si>
  <si>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</si>
  <si>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</si>
  <si>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</si>
  <si>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Vybudování odborných učeben ZŠ</t>
  </si>
  <si>
    <t>Dolní Újezd</t>
  </si>
  <si>
    <t>Vybudování odborné učebny přírodních věd, vybudování multimediální učebny, vybudování odborné učebny polytechniky, vybudování jazykové laboratoře, zajištění konektivity školy</t>
  </si>
  <si>
    <t>zahájena práce na studii proveditelnosti a žádosti o podporu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</si>
  <si>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</si>
  <si>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</si>
  <si>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</si>
  <si>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</si>
  <si>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</si>
  <si>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záměr projenán se zřizovatelem</t>
  </si>
  <si>
    <t>rozšíření kapacity MŠ</t>
  </si>
  <si>
    <t>rekonstrukce , přestavba a rozšíření třídy dětí do nevyužitých prostorů budovy MŠ</t>
  </si>
  <si>
    <t>oprava a barevná fasáda na budově MŠ</t>
  </si>
  <si>
    <t>dokončení fasády budovy MŠ, barevný nátěr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</si>
  <si>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</si>
  <si>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</si>
  <si>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</si>
  <si>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</si>
  <si>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</si>
  <si>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 xml:space="preserve">Zabezpečení vstupů do budovy školy </t>
  </si>
  <si>
    <t>diskuze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</si>
  <si>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</si>
  <si>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</si>
  <si>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</si>
  <si>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</si>
  <si>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</si>
  <si>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</si>
  <si>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</si>
  <si>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Středisko volného času Litomyšl</t>
  </si>
  <si>
    <t>Město Litomyšl</t>
  </si>
  <si>
    <t>X</t>
  </si>
  <si>
    <t>Mateřská škola Sedmikráska</t>
  </si>
  <si>
    <t>Rekonstrukce elektřiny</t>
  </si>
  <si>
    <t xml:space="preserve">Rekonstrukce elektřiny na hlavní budově + osvětlení </t>
  </si>
  <si>
    <t>Ne</t>
  </si>
  <si>
    <t>Záměr, bez připraveného projektu.</t>
  </si>
  <si>
    <t>Polytechnická dílna</t>
  </si>
  <si>
    <t xml:space="preserve"> Celková rekonstrukce skladu po DDM – přívod vody, elektroinstalace, osvětlení a vybavení)</t>
  </si>
  <si>
    <t>Revitalizace zahrady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</si>
  <si>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</si>
  <si>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</si>
  <si>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</si>
  <si>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</si>
  <si>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</si>
  <si>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</si>
  <si>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</si>
  <si>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</si>
  <si>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</si>
  <si>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</si>
  <si>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</si>
  <si>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</si>
  <si>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</si>
  <si>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</si>
  <si>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</si>
  <si>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</si>
  <si>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</si>
  <si>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</si>
  <si>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</si>
  <si>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</si>
  <si>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Multimediální tabule - 4 soupravy</t>
  </si>
  <si>
    <t>MM tabule jsou nedílnou součástí výuky, zvláště jsou potřebné při kombinované výuce v době covidu, když je část dětí ve třídě a část doma. V některých třídách chybějí, jiné staré dosluhují.</t>
  </si>
  <si>
    <t>Třídy připraveny na okamžitou instalaci</t>
  </si>
  <si>
    <t>Stávající muselo být zrušeno-neodpovídalo bezpečnostním předpisům.  V místech, kde stálo, je dost prostoru na to, aby se tam mohly instalovat některé prvky.</t>
  </si>
  <si>
    <t>Prostor připraven, nabídky od firem shromážděny</t>
  </si>
  <si>
    <t>Revitalizace učebny chemie</t>
  </si>
  <si>
    <t>říjen, 2024</t>
  </si>
  <si>
    <t>Shromažďování nabídek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</si>
  <si>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</si>
  <si>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</si>
  <si>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Ve stadiu úvah, hodnocení přínosu.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</si>
  <si>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</si>
  <si>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</si>
  <si>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</si>
  <si>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Zpracovaná PD</t>
  </si>
  <si>
    <t>Žáci navštěvující ŠD získají možnost trávit více času venku na čerstvém vzduchu, do školní zahrady budou zařazeny prvky vedoucí k pohybu, mrštnosti a aktivní relaxaci.</t>
  </si>
  <si>
    <t>Interaktivní tabule do 4 tříd</t>
  </si>
  <si>
    <t>Vybudování relaxačních hnízd pro žáky</t>
  </si>
  <si>
    <t>Na chodbách školy by byla vybudována relaxační hnízda s herními prvky,knihami apod.</t>
  </si>
  <si>
    <t>Výměna výtahu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</si>
  <si>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</si>
  <si>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</si>
  <si>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</si>
  <si>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</si>
  <si>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</si>
  <si>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</si>
  <si>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</si>
  <si>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</si>
  <si>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</si>
  <si>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</si>
  <si>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</si>
  <si>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</si>
  <si>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</si>
  <si>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</si>
  <si>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</si>
  <si>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</si>
  <si>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</si>
  <si>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</si>
  <si>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</si>
  <si>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</si>
  <si>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Základní škola Lubná - Sebranice a Mateřská škola Lubná</t>
  </si>
  <si>
    <t>Obec Lubná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</si>
  <si>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</si>
  <si>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</si>
  <si>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</si>
  <si>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</si>
  <si>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Sebranice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</si>
  <si>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</si>
  <si>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</si>
  <si>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</si>
  <si>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</si>
  <si>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Lubná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</si>
  <si>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</si>
  <si>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</si>
  <si>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</si>
  <si>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</si>
  <si>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</si>
  <si>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</si>
  <si>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</si>
  <si>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</si>
  <si>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</si>
  <si>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</si>
  <si>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</si>
  <si>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</si>
  <si>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</si>
  <si>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</si>
  <si>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</si>
  <si>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</si>
  <si>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</si>
  <si>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</si>
  <si>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</si>
  <si>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</si>
  <si>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</si>
  <si>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</si>
  <si>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</si>
  <si>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</si>
  <si>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</si>
  <si>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</si>
  <si>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</si>
  <si>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</si>
  <si>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</si>
  <si>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</si>
  <si>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Vytápění budovy v současné době nevyhovující, neekonomické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</si>
  <si>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</si>
  <si>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</si>
  <si>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</si>
  <si>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</si>
  <si>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</si>
  <si>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</si>
  <si>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</si>
  <si>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</si>
  <si>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</si>
  <si>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</si>
  <si>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</si>
  <si>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</si>
  <si>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</si>
  <si>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</si>
  <si>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</si>
  <si>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</si>
  <si>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</si>
  <si>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</si>
  <si>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</si>
  <si>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</si>
  <si>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</si>
  <si>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</si>
  <si>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</si>
  <si>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</si>
  <si>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</si>
  <si>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</si>
  <si>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</si>
  <si>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</si>
  <si>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</si>
  <si>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</si>
  <si>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</si>
  <si>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</si>
  <si>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</si>
  <si>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002506939</t>
  </si>
  <si>
    <t>Nábytková sestava pro děti do třídy a herny, nadstandardně vybavené koutky pro děti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</si>
  <si>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</si>
  <si>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</si>
  <si>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</si>
  <si>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</si>
  <si>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</si>
  <si>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</si>
  <si>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</si>
  <si>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</si>
  <si>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</si>
  <si>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</si>
  <si>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</si>
  <si>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</si>
  <si>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</si>
  <si>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</si>
  <si>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</si>
  <si>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</si>
  <si>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</si>
  <si>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</si>
  <si>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</si>
  <si>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</si>
  <si>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</si>
  <si>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</si>
  <si>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</si>
  <si>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</si>
  <si>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</si>
  <si>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</si>
  <si>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Základní škola a mateřská škola Všeználek, Němčice 114</t>
  </si>
  <si>
    <t>Obec Němčice</t>
  </si>
  <si>
    <t>Rozšiřování kapacity učeben.</t>
  </si>
  <si>
    <t>Němčice</t>
  </si>
  <si>
    <t>Infrastruktura školy.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</si>
  <si>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</si>
  <si>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</si>
  <si>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</si>
  <si>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</si>
  <si>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Mateřská škola Osík, okres Svitavy</t>
  </si>
  <si>
    <t>Obec Osík</t>
  </si>
  <si>
    <t>Navýšení kapacity MŠ</t>
  </si>
  <si>
    <t>Osík</t>
  </si>
  <si>
    <t>Základní škola Osík, okres Svitavy</t>
  </si>
  <si>
    <t>Rekonstrukce střechy</t>
  </si>
  <si>
    <t>Výměna krytiny střechy, zateplení půdních prostor.</t>
  </si>
  <si>
    <t>NE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</si>
  <si>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</si>
  <si>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</si>
  <si>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</si>
  <si>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</si>
  <si>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</si>
  <si>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</si>
  <si>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Projektová dokumentace</t>
  </si>
  <si>
    <t>Mateřská škola Příluka, okres Svitavy</t>
  </si>
  <si>
    <t>Obec Příluka, Příluka 80, 539 44, IČO: 00277223</t>
  </si>
  <si>
    <t>Příluka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</si>
  <si>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</si>
  <si>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</si>
  <si>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</si>
  <si>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</si>
  <si>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</si>
  <si>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</si>
  <si>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</si>
  <si>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Rekonstrukce sklepních prostor MŠ</t>
  </si>
  <si>
    <t>MŠ Sebranice</t>
  </si>
  <si>
    <t>Obec Sebranice</t>
  </si>
  <si>
    <t>Školní zahrada</t>
  </si>
  <si>
    <t>Vybudování venkovní učebny, revitalizace zahrady, přírodní prvky</t>
  </si>
  <si>
    <t>Mateřská škola Sedliště, okres Svitavy</t>
  </si>
  <si>
    <t>Obec Sedliště</t>
  </si>
  <si>
    <t>Modernizace elektroinstalace</t>
  </si>
  <si>
    <t>Sedliště</t>
  </si>
  <si>
    <t>Kompletní rekonstrukce elektroinstalace v celé budově, stávající rozvody jsou hliníkové a v nedostatečné kapacitě</t>
  </si>
  <si>
    <t>Oprava stávajícího schodiště</t>
  </si>
  <si>
    <t>Nutná oprava stávajícího schodiště s ohledem na bezpečnost dětí i zaměstnanců</t>
  </si>
  <si>
    <t>Diskuze</t>
  </si>
  <si>
    <t>Záměr</t>
  </si>
  <si>
    <t xml:space="preserve">Revitalizace zahrady </t>
  </si>
  <si>
    <t>Dovybavení zahrady mateřské školy prvky pro pohybové a relaxační aktivity dětí, hmatový chodník, pořízení zahradního domku, přizpůsobení zahrady k enviromentální výchově</t>
  </si>
  <si>
    <t>Rekonstrukce oplocení zahrady MŠ</t>
  </si>
  <si>
    <t>Stávající oplocení je staré, nevyhovující, nové oplocení zajistí větší bezpečnost dětí, ale i zvýší zabezpečení areálu zahrady MŠ</t>
  </si>
  <si>
    <t>MŠ Sloupnice</t>
  </si>
  <si>
    <t>Obec Sloupnice</t>
  </si>
  <si>
    <t>Rekonstrukce volných prostorů MŠ</t>
  </si>
  <si>
    <t>Sloupnice</t>
  </si>
  <si>
    <t>vybudování dalších prostor pro potřeby MŠ</t>
  </si>
  <si>
    <t>Základní škola Sloupnice</t>
  </si>
  <si>
    <t>Přístavba tělocvičny</t>
  </si>
  <si>
    <t>přístavba tělocvičny, školní jídelny a dalších učeben</t>
  </si>
  <si>
    <t>Rekonstrukce šaten</t>
  </si>
  <si>
    <t>rekonstrukce vybavení v šatnách</t>
  </si>
  <si>
    <t>Základní škola a mateřská škola Trstěnice, okres Svitavy</t>
  </si>
  <si>
    <t>obec Trstěnice</t>
  </si>
  <si>
    <t>vybudování učebny dílen</t>
  </si>
  <si>
    <t>Trstěnice</t>
  </si>
  <si>
    <t>ZŠ nemá učebnu dílen. Učebnu dílen je třeba nově vybudovat a vybavit potřebným nábytkem a pomůckami.</t>
  </si>
  <si>
    <t>projektový záměr</t>
  </si>
  <si>
    <t>revitalizace okolí školy– školní zahrada + dětské hřiště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</si>
  <si>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</si>
  <si>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</si>
  <si>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</si>
  <si>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</si>
  <si>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</si>
  <si>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</si>
  <si>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</si>
  <si>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</si>
  <si>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</si>
  <si>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</si>
  <si>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</si>
  <si>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</si>
  <si>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</si>
  <si>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rekonstrukce osvětlení</t>
  </si>
  <si>
    <t>Dokončit rekonstrukci osvětlení ve všech prostorách ZŠ a MŠ.</t>
  </si>
  <si>
    <t>úschovna jízdních kol</t>
  </si>
  <si>
    <t>Zrekonstruovat prostor pro ukládání jízdních kol.</t>
  </si>
  <si>
    <t xml:space="preserve">výměna dveří </t>
  </si>
  <si>
    <t>Postupně vyměnit nebo zrenovovat všechny dveře v prostorách ZŠ a MŠ.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</si>
  <si>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</si>
  <si>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</si>
  <si>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</si>
  <si>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</si>
  <si>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vstupů do budovy školy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</si>
  <si>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</si>
  <si>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</si>
  <si>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</si>
  <si>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vybavení kabinetů novým nábytkem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</si>
  <si>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</si>
  <si>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</si>
  <si>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</si>
  <si>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</si>
  <si>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</si>
  <si>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</si>
  <si>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</si>
  <si>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ANO</t>
  </si>
  <si>
    <t>využití obnovitelných zdrojů energie na střechách školy</t>
  </si>
  <si>
    <t xml:space="preserve">Využití obnovitelných zdrojů za účelem snížení energetické spotřeby jednotlivých pavilonů. </t>
  </si>
  <si>
    <t>koncepce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</si>
  <si>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</si>
  <si>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</si>
  <si>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</si>
  <si>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</si>
  <si>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</si>
  <si>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</si>
  <si>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Dokončit rekonstrukci osvětlení ve všech prostorách ZŠ a MŠ</t>
  </si>
  <si>
    <t>zabezpečení vstupů do budovy školy Zabezpečení vstupu do budovy školy je třeba doplnit tak, aby odpovídalo standardu bezpečnosti</t>
  </si>
  <si>
    <t>Obec Vidlatá Seč</t>
  </si>
  <si>
    <t>Klubovna pro hasiče</t>
  </si>
  <si>
    <t>Vidlatá Seč</t>
  </si>
  <si>
    <t>půdní vestavba nad požární zbrojnicí</t>
  </si>
  <si>
    <t>Základní škola, Vidlatá Seč, okres Svitavy</t>
  </si>
  <si>
    <t>Rekonstrukce sociálních zařízení</t>
  </si>
  <si>
    <t>Výměna plechových kabinek za zdělé WC</t>
  </si>
  <si>
    <t>Výstavba nové třídy</t>
  </si>
  <si>
    <t>Výstavba nové třídy pro výuku žáků</t>
  </si>
  <si>
    <t>záměr, příprava PD</t>
  </si>
  <si>
    <t>Schváleno v Litomyšli dne 01.11.2021                       Řídícím výborem MAP                    Podpis předsedy řídícího výboru pana Radomila Kašpara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</si>
  <si>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</si>
  <si>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</si>
  <si>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</si>
  <si>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</si>
  <si>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</si>
  <si>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</si>
  <si>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</si>
  <si>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</si>
  <si>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</si>
  <si>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</si>
  <si>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</si>
  <si>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</si>
  <si>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</si>
  <si>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</si>
  <si>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</si>
  <si>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</si>
  <si>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</si>
  <si>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</si>
  <si>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</si>
  <si>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Nákup výpočetní techniky pro pedagogy (nootebooky, PC)</t>
  </si>
  <si>
    <t>Do 4 let je třeba provést kompletníé výměnu staré výpočetní techniky a zajistit přechod na nový systém  Windoxs 11. V současnosti již nevyhovuje 17 z 36 počítačů.</t>
  </si>
  <si>
    <t>Modernizace  sboroven (podlahová krytina, nábytek)</t>
  </si>
  <si>
    <t xml:space="preserve">Sborovny jsou důležitým zázemím pro pedagogický sbor. Je třeba, aby tam všichni  vyučující měli plně vyhovující a komfortní podmínky. 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</si>
  <si>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</si>
  <si>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</si>
  <si>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</si>
  <si>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Klasické  tabule už jsou dnes přežitkem, vzheldem k měnícím se požadavkům výuky bude třeba modernizovat výuku hudební nmauky.</t>
  </si>
  <si>
    <t>Základní škola Janov, okres Svitavy</t>
  </si>
  <si>
    <t>Obec Janov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</si>
  <si>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</si>
  <si>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</si>
  <si>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</si>
  <si>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</si>
  <si>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</si>
  <si>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Základní škola  Janov, okres Svitavy</t>
  </si>
  <si>
    <t>Enviromentální hřiště</t>
  </si>
  <si>
    <t>Vybudování víceučelového přírodního hřiště, zahrady</t>
  </si>
  <si>
    <t>Vybavení výpočetní techniky</t>
  </si>
  <si>
    <t>Zlepšení vybavenosti výpočetní techniky ve škole a zlepšení připravenosti k  ITC vzdělávání.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</si>
  <si>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</si>
  <si>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</si>
  <si>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</si>
  <si>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</si>
  <si>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srpen, 2024</t>
  </si>
  <si>
    <t>Půdní učebny</t>
  </si>
  <si>
    <t>Vybudování další kapacity školy, půdní učebny, ateliér, knihovna.</t>
  </si>
  <si>
    <t>Rekonstrukce ŠD</t>
  </si>
  <si>
    <t>Rekonstrukce a modernizace prostor ŠD</t>
  </si>
  <si>
    <t>Obnova vybavení jazykové učebny a ineraktivních tabulí</t>
  </si>
  <si>
    <t>Obnova audio vybavení jazykové učebny a interaktivních tabulí v učebnách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</si>
  <si>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</si>
  <si>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</si>
  <si>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</si>
  <si>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</si>
  <si>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</si>
  <si>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</si>
  <si>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</si>
  <si>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</si>
  <si>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</si>
  <si>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Modernizace a přístavba prostor ZŠ U Školek</t>
  </si>
  <si>
    <t xml:space="preserve">zázemí pro školní poradenské pracoviště </t>
  </si>
  <si>
    <t>Rekonstrukce plotu.</t>
  </si>
  <si>
    <t>Rekonstrukce oplocení ve spodní části zahrady SVČ.</t>
  </si>
  <si>
    <t>Oprava střechy spojená s vybudováním půdního prostoru</t>
  </si>
  <si>
    <t xml:space="preserve">Oprava střechy s vybudováním půdního prostoru sloužící k tělovýchovným aktivitám a opdpolednímu odpočinku dětí </t>
  </si>
  <si>
    <t>Vestavná skříň a koberec do třídy</t>
  </si>
  <si>
    <t>Nové herní prvky na školní zahradu</t>
  </si>
  <si>
    <t>VIII/2023</t>
  </si>
  <si>
    <t>X/2023</t>
  </si>
  <si>
    <t>III/2023</t>
  </si>
  <si>
    <t>zrealizováno</t>
  </si>
  <si>
    <t>Počítačová učebna a kancelář.</t>
  </si>
  <si>
    <t xml:space="preserve">Oprava shodiště v budově školy. </t>
  </si>
  <si>
    <t>Vybevení  prostoru šaten.</t>
  </si>
  <si>
    <t>Venkovní učebna na zahradě školy.</t>
  </si>
  <si>
    <t>Přepažení stávajícího kabinetu, elektroinstalace, podlaha, zařízení učebny nábytkem a technikou.</t>
  </si>
  <si>
    <t>Revitalizace stávajícího schodiště.</t>
  </si>
  <si>
    <t>Nové šatní skříňky, rekonstrukce podlah, výmalba.</t>
  </si>
  <si>
    <t>Pergola, úprava terénu.</t>
  </si>
  <si>
    <t>VI/2024</t>
  </si>
  <si>
    <t>VIII/2024</t>
  </si>
  <si>
    <t>VIII/2025</t>
  </si>
  <si>
    <t>II/2024</t>
  </si>
  <si>
    <t>VI/2025</t>
  </si>
  <si>
    <t>VI/2023</t>
  </si>
  <si>
    <t>Vybudování přírodní zahrady v bezprostřední návaznosti na MŠ</t>
  </si>
  <si>
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</t>
  </si>
  <si>
    <t>Zajištění bezpečnosti dětí a zaměstnanců školy, vybavení kamerovým systémem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</si>
  <si>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</si>
  <si>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zpacováná PD</t>
  </si>
  <si>
    <t>Rekonstrukce odpadních vod a topení</t>
  </si>
  <si>
    <t>Revitalizace zahrady - zahradní výukový altán s nádobou na dešťovou vodu + vybavení, přístřešek na kola a kočárky, vyvýšené záhony.</t>
  </si>
  <si>
    <t>Zatemnění oken v místnostech školní budovy</t>
  </si>
  <si>
    <t>Výměna zatemnění oken v místnostech školní budovy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</si>
  <si>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</si>
  <si>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</si>
  <si>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</si>
  <si>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</si>
  <si>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</si>
  <si>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</si>
  <si>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</si>
  <si>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Rekonstrukce sociálního zařízení v 1. patře budovy MŠ.</t>
  </si>
  <si>
    <t>Celková rekonstrukce WC, úklidová místnost, prádelna.</t>
  </si>
  <si>
    <t>Zřízení učebny</t>
  </si>
  <si>
    <t>Zřízení učebny  v 1.patře MŠ - podlahová krytina, osvětlení, nábytek</t>
  </si>
  <si>
    <t>Rekonstruované sklepní prostory mají sloužit k rukodělným činnostem dětí i dospělých - enviromentální a polytechnické činnosti, pracovní dílničky, keramika, setkávání generací při tvořivých pracech, komunitní aktivity vedoucí k sociální inkluzi.</t>
  </si>
  <si>
    <t>Plánované akce povedou ke zkvalitnění života dětí, pedagogů, atd., k úsporám energií, ke zlepšení hygienických podmínek, životních podmínek. Umožnění moderních postupů pro výchovně vzdělávací procesy. Zázemí pro komunitní aktivity .</t>
  </si>
  <si>
    <t>Nástavba nad bývalou kotelnu ZŚ - vybudování 2 kmenových multifunkčních učeben a oddělení školní družiny, které v současnosti škole chybí-rozšíření kapacity učeben.</t>
  </si>
  <si>
    <t>Snížení stropů stávajících učeben, nová elektroinstalace a osvětlení.</t>
  </si>
  <si>
    <t>Oprava fasády na hlavní budově školy</t>
  </si>
  <si>
    <t>říjen,2023</t>
  </si>
  <si>
    <t>duben, 2023</t>
  </si>
  <si>
    <t>červenec, 2023</t>
  </si>
  <si>
    <t>únor, 2024</t>
  </si>
  <si>
    <t>březen, 2024</t>
  </si>
  <si>
    <t>Výměna marmolea</t>
  </si>
  <si>
    <t>Výměna marmolea na chodbách v 1. a 2.poschodí</t>
  </si>
  <si>
    <t>Ve stadiu úvah-potřebné cca za 3 roky</t>
  </si>
  <si>
    <t>Výuková kuchyňka</t>
  </si>
  <si>
    <t>Celková výměna vybavení výukové kuchyňky včetně podlahyVýměna marmolea na chodbách v 1. a 2.poschodí</t>
  </si>
  <si>
    <t>Rekonstrukce kanalizace</t>
  </si>
  <si>
    <t>U 25 let staré budovy dochází k postupnému zarůstání a ucpávání kanalizace. Ideální řešení je vybourání a výměna celého systému.</t>
  </si>
  <si>
    <t>Vstupní dveře</t>
  </si>
  <si>
    <t>Nefunkčí systém vstupních dveří při změnách teploty</t>
  </si>
  <si>
    <t>Přelakování palubovky</t>
  </si>
  <si>
    <t>Pravidelné přelakování palubovky</t>
  </si>
  <si>
    <t>Úprava venkovního areálu pro volnočasové aktivity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</si>
  <si>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</si>
  <si>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</si>
  <si>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zpracovává se PD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</si>
  <si>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</si>
  <si>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Renovace umožní dělat větší množství pokusů, ověřovat si teoretické věci prakticky.</t>
  </si>
  <si>
    <t>Při revizi jsme byli upozorněni, že do pěti let skončí životnost výtahu a opravy již nejsou reálné. Výměnou bude i nadále zajištěna bezbariérovost všech prostor.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</si>
  <si>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 V současné době jsou tabule v některých třídách dosluhující (využívají se 11 let)</t>
  </si>
  <si>
    <t>V tomto projektu bude vyřešeno několik zásadních potíží, s nimiž se škola v současné době potýká. Jednak přibyde prostor pro školní družiny (příp. školní klub), nyní musejí být umístěny převážně v kmenových učebnách.  Zároveň se vyřeší nastávající problém s bezbariérovostí, neboť  jsme byli při revizi výtahu upozorněni, že brzy skončí jeho životnost. Součástí bude i modernizace kabinetů.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ke zřízení odborných učeben, výuka předmětů dosud probíhá ve velké míře v kmenových učebnách a pedagogové jsou nuceni veškeré pomůcky neustále stěhovat.</t>
  </si>
  <si>
    <t>záměr, zpracovává se PD na vnitřní prostory</t>
  </si>
  <si>
    <t>Přístavba prostor pro školní družinu</t>
  </si>
  <si>
    <t>Přibyde prostor pro školní družiny (příp. školní klub), nyní musejí být umístěny převážně v kmenových učebnách. Také vyzvedávání rodiči je problematické, což bude vyřešeno samostatným vchodem.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</si>
  <si>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</si>
  <si>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</si>
  <si>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Navýšení kapacita mateřské školy, přístavba budovy, modernizace vybacení tříd, modernizace školní kuchyně</t>
  </si>
  <si>
    <t>ideová příprava</t>
  </si>
  <si>
    <t>záměr, zpracovaná PD</t>
  </si>
  <si>
    <t>Kompletní rekonstrukce kuchyně</t>
  </si>
  <si>
    <t>Nutná rekonstrukce z hlediska požadavků KHS</t>
  </si>
  <si>
    <t>Vybudování zázemí úklidu</t>
  </si>
  <si>
    <t>V současnosti není v prvním nadzemním podlaží MŠ není žádné zázemí pro úklid, zejména není zde žádná výlevka, která je dle požadavků KHS nutná.</t>
  </si>
  <si>
    <t>črv-24</t>
  </si>
  <si>
    <t>spr-24</t>
  </si>
  <si>
    <t>XII.2023</t>
  </si>
  <si>
    <t>zpracovaná projektová dokumentace</t>
  </si>
  <si>
    <t>sportovní hala</t>
  </si>
  <si>
    <t>ICT mobilní učebna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</si>
  <si>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</si>
  <si>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</si>
  <si>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</si>
  <si>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</si>
  <si>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</si>
  <si>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</si>
  <si>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</si>
  <si>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</si>
  <si>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</si>
  <si>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</si>
  <si>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</si>
  <si>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</si>
  <si>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</si>
  <si>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Průlezkové hřiště</t>
  </si>
  <si>
    <t>MŠ Čistá - rekonstrukce a rozšíření</t>
  </si>
  <si>
    <t>rozšíření podlahové plochy MŠ, rekonstrukce sociálního zařízení</t>
  </si>
  <si>
    <t>studie</t>
  </si>
  <si>
    <t>stručný popis, např. zpracovaná PD, zajištěné výkupy, výber dodavatele</t>
  </si>
  <si>
    <t>Vybavení tříd pro  rozvoj jednotlivých gramotností</t>
  </si>
  <si>
    <t>Interaktivní panely</t>
  </si>
  <si>
    <t>Vybavení pomůckami pro rozvoj jednotlivých gramotností dětí předškolního věku</t>
  </si>
  <si>
    <t>Pořízení tří kusů interaktivních panelů</t>
  </si>
  <si>
    <t>probíhá výběr vhodných pomůcek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</si>
  <si>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</si>
  <si>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</si>
  <si>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</si>
  <si>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</si>
  <si>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</si>
  <si>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</si>
  <si>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</si>
  <si>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</si>
  <si>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</si>
  <si>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</si>
  <si>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</si>
  <si>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</si>
  <si>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</si>
  <si>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</si>
  <si>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</si>
  <si>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klecových šaten v budově 1. stupně</t>
  </si>
  <si>
    <t>Přírodní zahrada</t>
  </si>
  <si>
    <t>Vybudování přírodní zahrady včetně venkovní třídy</t>
  </si>
  <si>
    <t>projektová dokumentace</t>
  </si>
  <si>
    <t>Rekonstrukce šaten v hale</t>
  </si>
  <si>
    <t>Kompletní rekonstrukce šaten v hale, vytvoření vstupu do šaten od hřiště s UMT</t>
  </si>
  <si>
    <t>Pořízení 10 ks interaktivních panelů</t>
  </si>
  <si>
    <t>probíhá výběr vhodných zařízení</t>
  </si>
  <si>
    <r>
      <t xml:space="preserve">Výdaje projektu  </t>
    </r>
    <r>
      <rPr>
        <sz val="9.3000000000000007"/>
        <color theme="1"/>
        <rFont val="Calibri"/>
        <family val="2"/>
        <scheme val="minor"/>
      </rPr>
      <t xml:space="preserve">v Kč </t>
    </r>
    <r>
      <rPr>
        <i/>
        <vertAlign val="superscript"/>
        <sz val="9.3000000000000007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</si>
  <si>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color theme="1"/>
        <rFont val="Calibri"/>
        <family val="2"/>
        <scheme val="minor"/>
      </rPr>
      <t>měsíc, rok</t>
    </r>
  </si>
  <si>
    <r>
      <t>Typ projektu</t>
    </r>
    <r>
      <rPr>
        <sz val="9.3000000000000007"/>
        <color theme="1"/>
        <rFont val="Calibri"/>
        <family val="2"/>
        <scheme val="minor"/>
      </rPr>
      <t xml:space="preserve"> </t>
    </r>
    <r>
      <rPr>
        <vertAlign val="superscript"/>
        <sz val="9.3000000000000007"/>
        <color theme="1"/>
        <rFont val="Calibri"/>
        <family val="2"/>
        <scheme val="minor"/>
      </rPr>
      <t>2)</t>
    </r>
  </si>
  <si>
    <r>
      <t>přírodní vědy</t>
    </r>
    <r>
      <rPr>
        <vertAlign val="superscript"/>
        <sz val="9.3000000000000007"/>
        <color theme="1"/>
        <rFont val="Calibri"/>
        <family val="2"/>
        <scheme val="minor"/>
      </rPr>
      <t>3)</t>
    </r>
    <r>
      <rPr>
        <sz val="9.3000000000000007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</si>
  <si>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</si>
  <si>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color theme="1"/>
        <rFont val="Calibri"/>
        <family val="2"/>
        <scheme val="minor"/>
      </rPr>
      <t>5)</t>
    </r>
    <r>
      <rPr>
        <sz val="9.3000000000000007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</si>
  <si>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</si>
  <si>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</si>
  <si>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</si>
  <si>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</si>
  <si>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</si>
  <si>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</si>
  <si>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</si>
  <si>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</si>
  <si>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</si>
  <si>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</si>
  <si>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Schváleno v Litomyšli dne 30.11.2023                      Řídícím výborem MAP                    Podpis předsedy řídícího výboru pana Radomila Kašpara</t>
  </si>
  <si>
    <t>Schváleno v Litomyšli dne 30.11.2023                       Řídícím výborem MAP                    Podpis předsedy řídícího výboru pana Radomila Kašpara</t>
  </si>
  <si>
    <t>Multifunkční kopírovací stroje</t>
  </si>
  <si>
    <t>Vybavení zázemí pro učitele multifunkčními kopírovacími stroji</t>
  </si>
  <si>
    <t>Oprava (seřízení oken ve 2. patře</t>
  </si>
  <si>
    <t>Oprava seřízení oken ve 2. patře hlavní budovy</t>
  </si>
  <si>
    <t>Venkovní terasa</t>
  </si>
  <si>
    <t>Kompletní rekonstrukci budovy mš bychom rádi doplnili o vybudování venkovní terasy,bezprostředně navazující na třídu mś.Vznikne tak nový prostor pro výchovu a vzdělávání, kam bude možné přesunout za vhodného počasí velkou část denních aktivit. Pro nejmenší děti odpadne stres z přechodů a organizačních změn.Součástí terasy bude venkovní WC, což umožní využití zahrady i v odpoledních hodinách.</t>
  </si>
  <si>
    <t>VIII.2024</t>
  </si>
  <si>
    <t>VIII.2025</t>
  </si>
  <si>
    <t>květen, 2024</t>
  </si>
  <si>
    <t>Příprava nových místností z původního bytu</t>
  </si>
  <si>
    <t xml:space="preserve">Škola v poslední době zvušuje počet žáků a tříd a má nedostatek místností jednak pro výuku, jednak pro odpolední zájmové aktivity ( školní klub, školní družina ). Záměrem je po vystěhování nájemníků upravit rozvody a celkově místnosti připravit na výchovně-vzdělávací činnost
</t>
  </si>
  <si>
    <t>Školní budova je používána již 27.rok, za tu dobu značně zastaralo veškeré vybavení, které nebylo nikdy obnoviváno. Je třeba vyměnit veškerý nábytek.</t>
  </si>
  <si>
    <t>Stadium úvah, po vystěhování možné rychlé kroky.</t>
  </si>
  <si>
    <t>Není problém při schválení financí hned přistoupit k realizaci</t>
  </si>
  <si>
    <t>potřeba pravidlené údržby</t>
  </si>
  <si>
    <t>Vzdělávací koutek ve venkovním prostředí</t>
  </si>
  <si>
    <t>2024</t>
  </si>
  <si>
    <t>2027</t>
  </si>
  <si>
    <t>Parkoviště u školní budovy</t>
  </si>
  <si>
    <t>Výstavba nového parkoviště u školní budovy</t>
  </si>
  <si>
    <t>751 16 737</t>
  </si>
  <si>
    <t>Zkvalitnění vzdělávací infrastruktury v ZŠ Dolní Újezd</t>
  </si>
  <si>
    <t>Rekonstrukce učebny fyziky a chemie</t>
  </si>
  <si>
    <t xml:space="preserve">Výměna křídel v učebnách určených k výuce hry na klavír. </t>
  </si>
  <si>
    <t>Rekonstrukce půdních prostorů, modernizace výuky v oblasti polytechnického vzdělávání a digitálních technologií, zajištění bezbariérovosti a posílení konektivity.</t>
  </si>
  <si>
    <t>Výukové klavíry (4 kusy)</t>
  </si>
  <si>
    <t>Vybudování nové učebny v budově "Tunel"</t>
  </si>
  <si>
    <t>Více než 25 let stará učebna nesplňuje požadavky na moderní výuku. Nábytek, učitelksé pracoviště, rozvody, digestoř, podlaha, pomůcky, didaktická a multimediální technika apod.</t>
  </si>
  <si>
    <t>Energie sobě</t>
  </si>
  <si>
    <t>Instalace FVE a tepelného čerpadla, zateplení stropu na půdě nad učebnami, zateplení střechy.</t>
  </si>
  <si>
    <t>Pokusna</t>
  </si>
  <si>
    <t>Projekt Pokusna zahrnuje vybudování učebny přírodních věd s laboratoří se zvýšením konektivity školy.  Pokusna bude vybudována rekonstrukcí a rozšířením současného prostoru sdružené odborné učebny biologie, fyziky, chemie (včetně rozvodů a podlah) a příslušných kabinetů.</t>
  </si>
  <si>
    <t>Bidýlko</t>
  </si>
  <si>
    <t>Kmenová a jazyková učebna Bidýlko (nad "pokusnou") - rekonstrukce a rozšíření podkrovní místnosti využívané jako učebna pro dělené vyučování na plnohodnostnou kmenovou třídu včetně zateplení střechy a instalace střešních oken</t>
  </si>
  <si>
    <t>Dílny</t>
  </si>
  <si>
    <t>Dílny - učebna polytechnického vzdělávání, která v současné škole zcela chybí. Celková rekonstrukce objektu a vybavení pomůckami a přístroji pro polytechnické vzdělávání na ZŠ a v ŠD.</t>
  </si>
  <si>
    <t>Keramická dílna</t>
  </si>
  <si>
    <t xml:space="preserve">Vybudování samostatného zázemí keramické dílny včetně všech postupových segmentů. </t>
  </si>
  <si>
    <t>Cvičná kuchyně</t>
  </si>
  <si>
    <t xml:space="preserve">Rekonstrukce rozvodů elektřiny a vody, vybavení přístroji , nábytkem a nádobím. </t>
  </si>
  <si>
    <t>Venkovní učebny I a II</t>
  </si>
  <si>
    <t>Venkovní učebnay jsou v přímém sousedství budovy školy</t>
  </si>
  <si>
    <t>Bezbariérový vstup - hlavní vchod</t>
  </si>
  <si>
    <t>Vybudování přístupové rampy a zajištění vlastního školního schodolezu</t>
  </si>
  <si>
    <t>Bezbariérová škola</t>
  </si>
  <si>
    <t>Vybudování výtahu - vnější instalace</t>
  </si>
  <si>
    <t>Věžní hodiny</t>
  </si>
  <si>
    <t xml:space="preserve">Výměna 4 ciferníků za osvětlené s LED, instalace nového hodinového stroje s autoregulací nastavení správného času dle signálu. </t>
  </si>
  <si>
    <t>Komunitní plocha pod školou</t>
  </si>
  <si>
    <t>Rekonstrukce povrchu a oplocení komunitní plochy včetně zázemí infrastruktury</t>
  </si>
  <si>
    <t>Tělocvična</t>
  </si>
  <si>
    <t>Rekonstrukce objektu sousedícího se školou v učebnu pro Tv</t>
  </si>
  <si>
    <t>Nová výtvarna</t>
  </si>
  <si>
    <t>Vybudování učebny výtvsarné výchovy a společenských věd přepažením chodby ve III. podlaží</t>
  </si>
  <si>
    <t>Snoezelen</t>
  </si>
  <si>
    <t>Snoezelen - místnost klidu / azyl pro zklidnění</t>
  </si>
  <si>
    <t>Chodba setkávání</t>
  </si>
  <si>
    <t xml:space="preserve">Škola - komunitní centrum </t>
  </si>
  <si>
    <t>Atrium vzdělávací koutek</t>
  </si>
  <si>
    <t>2025</t>
  </si>
  <si>
    <t>2023</t>
  </si>
  <si>
    <t>Elektrický kompostér na  biologicky rozložitelné odpady</t>
  </si>
  <si>
    <t>Povinností stravovacích zařízení je likvidovat biologický odpad. Ten se řídí zákonem o odpadech a také Nařízením EP a RadyES) 1069/2009.</t>
  </si>
  <si>
    <t>revitalizace zahrady</t>
  </si>
  <si>
    <t>revitalizace zahrady MŠ Morašice - nové herní prvky, stolování, učení i odpočinek na zahradě</t>
  </si>
  <si>
    <t>projekt</t>
  </si>
  <si>
    <t xml:space="preserve">rekonstrukce pavilónu C </t>
  </si>
  <si>
    <t>rekonstrukce pavilónu A</t>
  </si>
  <si>
    <t>zpracovává se projekt</t>
  </si>
  <si>
    <t>rekonstrukce pavilónu B</t>
  </si>
  <si>
    <t>nový výtah na dopravu jídla do 2. patra pavilónu B</t>
  </si>
  <si>
    <t>rekonstrukce nevyužívaného pavilónu C na školní družinu, nový zdroj vytápění-tepelné čerpadlo, zateplení, výměna oken, oprava střechy, nové elektrorozvody, nové vnitřní vybavení učeben</t>
  </si>
  <si>
    <t>rekonstrukce školní jídelny, která slouží pro ZŠ a MŠ, rekuperace a nové elektrorozvody, osvětlení, nový zdroj vytápění z akumulace na tepelné čerpadlo, zateplení a rekonstrukce střechy</t>
  </si>
  <si>
    <t>rekonstrukce budovy MŠ, rekuperace a nové elektrorozvody, nové osvětlení, nový zdroj vytápění z akumulace na tepelné čerpadlo, zateplení a rekonstrukce střechy</t>
  </si>
  <si>
    <t>pořízení nového výtahu v pavilónu B</t>
  </si>
  <si>
    <t>Chodba = společný prostor, místo, kde se čekání na vyučování stává zábavou a potřebou vzdělávání hrou z vnitřní motivace. Mobiliář, digitechnika a uspořádání chodby přízemí a II. nadzemního podlaží.</t>
  </si>
  <si>
    <t>Přístavba školy rekonstrukcí sousední budovy čp 20 s kmenovými a odbornými učebnami, sálem pro společenské akce a prezentace výsledků vzdělávání a výrobků žáků, stravovací a hygienickou jednotkou, zázemím pro školní družinu a klub, výstavba tělocvičny se zázemím včetně posilovny, toalet a základního wellness. Rekonstrukce dvora a okolí budovy pro amfiteátr a technické zázemí. S budovou stávající školy budova propojena na úrovni druhého nadzemního podlaží průchozím krčkem nad ulicí.</t>
  </si>
  <si>
    <t>Nová učebna pro výuku přírodních věd a polytechniky.</t>
  </si>
  <si>
    <t>Vybudování celoroční venkovní učebny s úpravou přilehlé přírodní zahrady s hřištěm.Součástí bude skladový prostor. Učebna s vybavením pro prezentace s kvalitním ozvučením,  mobilní IT technikou s  vybavením pro  polytechnické vyučování. Montáž elektroinstalací, topení.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</si>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</sst>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9.3000000000000007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9.3000000000000007"/>
      <color theme="1"/>
      <name val="Calibri"/>
      <family val="2"/>
      <scheme val="minor"/>
    </font>
    <font>
      <sz val="9.3000000000000007"/>
      <color theme="1"/>
      <name val="Calibri"/>
      <family val="2"/>
      <scheme val="minor"/>
    </font>
    <font>
      <i/>
      <vertAlign val="superscript"/>
      <sz val="9.3000000000000007"/>
      <color theme="1"/>
      <name val="Calibri"/>
      <family val="2"/>
      <scheme val="minor"/>
    </font>
    <font>
      <i/>
      <sz val="9.3000000000000007"/>
      <color theme="1"/>
      <name val="Calibri"/>
      <family val="2"/>
      <scheme val="minor"/>
    </font>
    <font>
      <vertAlign val="superscript"/>
      <sz val="9.300000000000000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.3000000000000007"/>
      <color theme="1"/>
      <name val="Calibri"/>
      <family val="2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sz val="9.3000000000000007"/>
      <name val="Calibri"/>
      <family val="2"/>
      <scheme val="minor"/>
    </font>
    <font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9" fontId="11" fillId="0" borderId="0" applyBorder="0" applyProtection="0"/>
    <xf numFmtId="0" fontId="12" fillId="0" borderId="0" applyBorder="0" applyProtection="0"/>
    <xf numFmtId="0" fontId="13" fillId="0" borderId="0"/>
  </cellStyleXfs>
  <cellXfs count="364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4" borderId="44" xfId="0" applyFont="1" applyFill="1" applyBorder="1"/>
    <xf numFmtId="0" fontId="0" fillId="4" borderId="0" xfId="0" applyFill="1"/>
    <xf numFmtId="9" fontId="2" fillId="4" borderId="45" xfId="2" applyFont="1" applyFill="1" applyBorder="1" applyAlignment="1" applyProtection="1">
      <alignment horizontal="center"/>
    </xf>
    <xf numFmtId="0" fontId="2" fillId="4" borderId="46" xfId="0" applyFont="1" applyFill="1" applyBorder="1"/>
    <xf numFmtId="0" fontId="0" fillId="4" borderId="47" xfId="0" applyFill="1" applyBorder="1"/>
    <xf numFmtId="9" fontId="2" fillId="4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6" fillId="0" borderId="24" xfId="0" applyFont="1" applyBorder="1" applyAlignment="1" applyProtection="1">
      <alignment horizontal="center" vertical="center" wrapText="1"/>
      <protection locked="0"/>
    </xf>
    <xf numFmtId="3" fontId="16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9" fillId="0" borderId="0" xfId="0" applyFont="1" applyProtection="1"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3" fontId="17" fillId="0" borderId="24" xfId="0" applyNumberFormat="1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23" fillId="0" borderId="2" xfId="0" applyNumberFormat="1" applyFont="1" applyBorder="1" applyAlignment="1" applyProtection="1">
      <alignment horizontal="center" vertical="center" wrapText="1"/>
      <protection locked="0"/>
    </xf>
    <xf numFmtId="164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164" fontId="23" fillId="0" borderId="24" xfId="0" applyNumberFormat="1" applyFont="1" applyBorder="1" applyAlignment="1" applyProtection="1">
      <alignment horizontal="center" vertical="center" wrapText="1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3" fontId="23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30" fillId="0" borderId="0" xfId="0" applyFont="1" applyProtection="1">
      <protection locked="0"/>
    </xf>
    <xf numFmtId="0" fontId="23" fillId="0" borderId="59" xfId="0" applyFont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 applyProtection="1">
      <alignment horizontal="center" vertical="center" wrapText="1"/>
      <protection locked="0"/>
    </xf>
    <xf numFmtId="49" fontId="23" fillId="0" borderId="24" xfId="0" applyNumberFormat="1" applyFont="1" applyBorder="1" applyAlignment="1" applyProtection="1">
      <alignment horizontal="center" vertical="center" wrapText="1"/>
      <protection locked="0"/>
    </xf>
    <xf numFmtId="17" fontId="23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3" fontId="23" fillId="0" borderId="24" xfId="0" applyNumberFormat="1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3" fontId="31" fillId="0" borderId="24" xfId="0" applyNumberFormat="1" applyFont="1" applyBorder="1" applyAlignment="1" applyProtection="1">
      <alignment horizontal="center" vertical="center"/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3" fontId="31" fillId="0" borderId="5" xfId="0" applyNumberFormat="1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3" fontId="32" fillId="0" borderId="24" xfId="0" applyNumberFormat="1" applyFont="1" applyBorder="1" applyAlignment="1" applyProtection="1">
      <alignment horizontal="center" vertical="center" wrapText="1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3" fontId="33" fillId="0" borderId="24" xfId="0" applyNumberFormat="1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59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3" fontId="20" fillId="0" borderId="5" xfId="0" applyNumberFormat="1" applyFont="1" applyBorder="1" applyAlignment="1" applyProtection="1">
      <alignment horizontal="center" vertical="center" wrapText="1"/>
      <protection locked="0"/>
    </xf>
    <xf numFmtId="0" fontId="23" fillId="0" borderId="65" xfId="0" applyFont="1" applyBorder="1" applyAlignment="1" applyProtection="1">
      <alignment horizontal="center" vertical="center"/>
      <protection locked="0"/>
    </xf>
    <xf numFmtId="0" fontId="20" fillId="0" borderId="65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2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0" fillId="0" borderId="26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36" fillId="2" borderId="4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6" fillId="2" borderId="6" xfId="0" applyFont="1" applyFill="1" applyBorder="1" applyAlignment="1">
      <alignment horizontal="center" vertical="center" wrapText="1"/>
    </xf>
    <xf numFmtId="3" fontId="29" fillId="0" borderId="4" xfId="0" applyNumberFormat="1" applyFont="1" applyBorder="1" applyAlignment="1">
      <alignment vertical="center" wrapText="1"/>
    </xf>
    <xf numFmtId="3" fontId="29" fillId="0" borderId="6" xfId="0" applyNumberFormat="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3" fontId="28" fillId="0" borderId="1" xfId="0" applyNumberFormat="1" applyFont="1" applyBorder="1" applyAlignment="1" applyProtection="1">
      <alignment horizontal="center" vertical="center"/>
      <protection locked="0"/>
    </xf>
    <xf numFmtId="3" fontId="28" fillId="0" borderId="2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wrapText="1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164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24" xfId="3" applyFont="1" applyBorder="1" applyAlignment="1" applyProtection="1">
      <alignment horizontal="center" vertical="center" wrapText="1"/>
      <protection locked="0"/>
    </xf>
    <xf numFmtId="3" fontId="28" fillId="0" borderId="24" xfId="3" applyNumberFormat="1" applyFont="1" applyBorder="1" applyAlignment="1" applyProtection="1">
      <alignment horizontal="center" vertical="center" wrapText="1"/>
      <protection locked="0"/>
    </xf>
    <xf numFmtId="0" fontId="28" fillId="0" borderId="25" xfId="3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3" fontId="28" fillId="0" borderId="24" xfId="0" applyNumberFormat="1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28" fillId="0" borderId="24" xfId="6" applyFont="1" applyBorder="1" applyAlignment="1" applyProtection="1">
      <alignment horizontal="center" vertical="center" wrapText="1"/>
      <protection locked="0"/>
    </xf>
    <xf numFmtId="3" fontId="28" fillId="0" borderId="24" xfId="6" applyNumberFormat="1" applyFont="1" applyBorder="1" applyAlignment="1" applyProtection="1">
      <alignment horizontal="center" vertical="center"/>
      <protection locked="0"/>
    </xf>
    <xf numFmtId="0" fontId="28" fillId="0" borderId="24" xfId="6" applyFont="1" applyBorder="1" applyAlignment="1" applyProtection="1">
      <alignment horizontal="center" vertical="center"/>
      <protection locked="0"/>
    </xf>
    <xf numFmtId="0" fontId="28" fillId="0" borderId="25" xfId="6" applyFont="1" applyBorder="1" applyAlignment="1" applyProtection="1">
      <alignment horizontal="center" vertical="center"/>
      <protection locked="0"/>
    </xf>
    <xf numFmtId="17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3" fontId="39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 shrinkToFit="1"/>
      <protection locked="0"/>
    </xf>
    <xf numFmtId="3" fontId="28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28" fillId="0" borderId="25" xfId="0" applyFont="1" applyBorder="1" applyAlignment="1" applyProtection="1">
      <alignment horizontal="center" vertical="center" wrapText="1" shrinkToFit="1"/>
      <protection locked="0"/>
    </xf>
    <xf numFmtId="0" fontId="39" fillId="0" borderId="60" xfId="0" applyFont="1" applyBorder="1" applyAlignment="1" applyProtection="1">
      <alignment horizontal="center" vertical="center" wrapText="1"/>
      <protection locked="0"/>
    </xf>
    <xf numFmtId="3" fontId="39" fillId="0" borderId="60" xfId="0" applyNumberFormat="1" applyFont="1" applyBorder="1" applyAlignment="1" applyProtection="1">
      <alignment horizontal="center" vertical="center" wrapText="1"/>
      <protection locked="0"/>
    </xf>
    <xf numFmtId="17" fontId="39" fillId="0" borderId="60" xfId="0" applyNumberFormat="1" applyFont="1" applyBorder="1" applyAlignment="1" applyProtection="1">
      <alignment horizontal="center" vertical="center" wrapText="1"/>
      <protection locked="0"/>
    </xf>
    <xf numFmtId="0" fontId="39" fillId="0" borderId="61" xfId="0" applyFont="1" applyBorder="1" applyAlignment="1" applyProtection="1">
      <alignment horizontal="center" vertical="center" wrapText="1"/>
      <protection locked="0"/>
    </xf>
    <xf numFmtId="0" fontId="39" fillId="0" borderId="62" xfId="0" applyFont="1" applyBorder="1" applyAlignment="1" applyProtection="1">
      <alignment horizontal="center" vertical="center" wrapText="1"/>
      <protection locked="0"/>
    </xf>
    <xf numFmtId="3" fontId="39" fillId="0" borderId="62" xfId="0" applyNumberFormat="1" applyFont="1" applyBorder="1" applyAlignment="1" applyProtection="1">
      <alignment horizontal="center" vertical="center" wrapText="1"/>
      <protection locked="0"/>
    </xf>
    <xf numFmtId="17" fontId="39" fillId="0" borderId="62" xfId="0" applyNumberFormat="1" applyFont="1" applyBorder="1" applyAlignment="1" applyProtection="1">
      <alignment horizontal="center" vertical="center" wrapText="1"/>
      <protection locked="0"/>
    </xf>
    <xf numFmtId="0" fontId="39" fillId="0" borderId="63" xfId="0" applyFont="1" applyBorder="1" applyAlignment="1" applyProtection="1">
      <alignment horizontal="center" vertical="center" wrapText="1"/>
      <protection locked="0"/>
    </xf>
    <xf numFmtId="0" fontId="39" fillId="0" borderId="64" xfId="0" applyFont="1" applyBorder="1" applyAlignment="1" applyProtection="1">
      <alignment horizontal="center" vertical="center" wrapText="1"/>
      <protection locked="0"/>
    </xf>
    <xf numFmtId="0" fontId="39" fillId="0" borderId="64" xfId="0" applyFont="1" applyBorder="1" applyAlignment="1" applyProtection="1">
      <alignment horizontal="left" vertical="center" wrapText="1"/>
      <protection locked="0"/>
    </xf>
    <xf numFmtId="3" fontId="39" fillId="0" borderId="64" xfId="0" applyNumberFormat="1" applyFont="1" applyBorder="1" applyAlignment="1" applyProtection="1">
      <alignment horizontal="center" vertical="center"/>
      <protection locked="0"/>
    </xf>
    <xf numFmtId="0" fontId="39" fillId="0" borderId="64" xfId="0" applyFont="1" applyBorder="1" applyAlignment="1" applyProtection="1">
      <alignment horizontal="center" vertical="center"/>
      <protection locked="0"/>
    </xf>
    <xf numFmtId="0" fontId="40" fillId="0" borderId="64" xfId="0" applyFont="1" applyBorder="1" applyAlignment="1" applyProtection="1">
      <alignment vertical="center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0" fontId="28" fillId="0" borderId="65" xfId="0" applyFont="1" applyBorder="1" applyAlignment="1" applyProtection="1">
      <alignment horizontal="center" vertical="center"/>
      <protection locked="0"/>
    </xf>
    <xf numFmtId="0" fontId="28" fillId="0" borderId="65" xfId="0" applyFont="1" applyBorder="1" applyAlignment="1" applyProtection="1">
      <alignment horizontal="center" vertical="center" wrapText="1"/>
      <protection locked="0"/>
    </xf>
    <xf numFmtId="3" fontId="28" fillId="0" borderId="6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3" fontId="28" fillId="0" borderId="0" xfId="0" applyNumberFormat="1" applyFont="1" applyAlignment="1" applyProtection="1">
      <alignment horizontal="center" vertical="center"/>
      <protection locked="0"/>
    </xf>
    <xf numFmtId="3" fontId="30" fillId="0" borderId="0" xfId="0" applyNumberFormat="1" applyFont="1" applyProtection="1">
      <protection locked="0"/>
    </xf>
    <xf numFmtId="0" fontId="30" fillId="0" borderId="26" xfId="0" applyFont="1" applyBorder="1" applyProtection="1">
      <protection locked="0"/>
    </xf>
    <xf numFmtId="0" fontId="30" fillId="0" borderId="40" xfId="0" applyFont="1" applyBorder="1" applyProtection="1">
      <protection locked="0"/>
    </xf>
    <xf numFmtId="0" fontId="30" fillId="0" borderId="52" xfId="0" applyFont="1" applyBorder="1" applyProtection="1">
      <protection locked="0"/>
    </xf>
    <xf numFmtId="0" fontId="30" fillId="0" borderId="15" xfId="0" applyFont="1" applyBorder="1" applyProtection="1">
      <protection locked="0"/>
    </xf>
    <xf numFmtId="0" fontId="30" fillId="0" borderId="53" xfId="0" applyFont="1" applyBorder="1" applyProtection="1">
      <protection locked="0"/>
    </xf>
    <xf numFmtId="0" fontId="30" fillId="0" borderId="54" xfId="0" applyFont="1" applyBorder="1" applyProtection="1">
      <protection locked="0"/>
    </xf>
    <xf numFmtId="0" fontId="30" fillId="0" borderId="55" xfId="0" applyFont="1" applyBorder="1" applyProtection="1">
      <protection locked="0"/>
    </xf>
    <xf numFmtId="0" fontId="30" fillId="0" borderId="56" xfId="0" applyFont="1" applyBorder="1" applyProtection="1">
      <protection locked="0"/>
    </xf>
    <xf numFmtId="0" fontId="29" fillId="2" borderId="5" xfId="0" applyFont="1" applyFill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3" fontId="30" fillId="0" borderId="24" xfId="0" applyNumberFormat="1" applyFont="1" applyBorder="1" applyAlignment="1" applyProtection="1">
      <alignment horizontal="center" vertical="center"/>
      <protection locked="0"/>
    </xf>
    <xf numFmtId="0" fontId="30" fillId="0" borderId="57" xfId="0" applyFont="1" applyBorder="1" applyAlignment="1" applyProtection="1">
      <alignment horizontal="center"/>
      <protection locked="0"/>
    </xf>
    <xf numFmtId="14" fontId="28" fillId="0" borderId="24" xfId="0" applyNumberFormat="1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3" fontId="28" fillId="0" borderId="18" xfId="0" applyNumberFormat="1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/>
      <protection locked="0"/>
    </xf>
    <xf numFmtId="0" fontId="28" fillId="0" borderId="20" xfId="0" applyFont="1" applyBorder="1" applyAlignment="1" applyProtection="1">
      <alignment horizontal="center" vertical="center" wrapText="1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 wrapText="1"/>
      <protection locked="0"/>
    </xf>
    <xf numFmtId="3" fontId="28" fillId="0" borderId="21" xfId="0" applyNumberFormat="1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17" fontId="17" fillId="0" borderId="24" xfId="0" applyNumberFormat="1" applyFont="1" applyBorder="1" applyAlignment="1" applyProtection="1">
      <alignment horizontal="center" vertical="center" wrapText="1"/>
      <protection locked="0"/>
    </xf>
    <xf numFmtId="17" fontId="18" fillId="0" borderId="24" xfId="0" applyNumberFormat="1" applyFont="1" applyBorder="1" applyAlignment="1" applyProtection="1">
      <alignment horizontal="center" vertical="center" wrapText="1"/>
      <protection locked="0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17" fontId="1" fillId="0" borderId="24" xfId="0" applyNumberFormat="1" applyFont="1" applyBorder="1" applyAlignment="1" applyProtection="1">
      <alignment horizontal="center" vertical="center" wrapText="1"/>
      <protection locked="0"/>
    </xf>
    <xf numFmtId="17" fontId="1" fillId="0" borderId="5" xfId="0" applyNumberFormat="1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43" fillId="0" borderId="18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3" fontId="17" fillId="0" borderId="24" xfId="0" applyNumberFormat="1" applyFont="1" applyBorder="1" applyAlignment="1" applyProtection="1">
      <alignment horizontal="center" vertical="center"/>
      <protection locked="0"/>
    </xf>
    <xf numFmtId="3" fontId="17" fillId="0" borderId="50" xfId="0" applyNumberFormat="1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45" fillId="0" borderId="24" xfId="0" applyFont="1" applyBorder="1" applyAlignment="1" applyProtection="1">
      <alignment horizontal="center" vertical="center" wrapText="1"/>
      <protection locked="0"/>
    </xf>
    <xf numFmtId="3" fontId="45" fillId="0" borderId="24" xfId="0" applyNumberFormat="1" applyFont="1" applyBorder="1" applyAlignment="1" applyProtection="1">
      <alignment horizontal="center" vertical="center" wrapText="1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3" fontId="16" fillId="0" borderId="24" xfId="0" applyNumberFormat="1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3" fontId="44" fillId="0" borderId="24" xfId="0" applyNumberFormat="1" applyFont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3" fontId="44" fillId="0" borderId="24" xfId="0" applyNumberFormat="1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3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44" fillId="0" borderId="5" xfId="0" applyFont="1" applyBorder="1" applyAlignment="1" applyProtection="1">
      <alignment horizontal="center" vertical="center" wrapText="1"/>
      <protection locked="0"/>
    </xf>
    <xf numFmtId="3" fontId="44" fillId="0" borderId="5" xfId="0" applyNumberFormat="1" applyFont="1" applyBorder="1" applyAlignment="1" applyProtection="1">
      <alignment horizontal="center" vertical="center" wrapText="1"/>
      <protection locked="0"/>
    </xf>
    <xf numFmtId="0" fontId="44" fillId="0" borderId="6" xfId="0" applyFont="1" applyBorder="1" applyAlignment="1" applyProtection="1">
      <alignment horizontal="center" vertical="center" wrapText="1"/>
      <protection locked="0"/>
    </xf>
    <xf numFmtId="0" fontId="44" fillId="0" borderId="24" xfId="0" applyFont="1" applyBorder="1" applyAlignment="1" applyProtection="1">
      <alignment vertical="center" wrapText="1"/>
      <protection locked="0"/>
    </xf>
    <xf numFmtId="0" fontId="44" fillId="0" borderId="24" xfId="0" applyFont="1" applyBorder="1" applyAlignment="1" applyProtection="1">
      <alignment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3" fontId="18" fillId="0" borderId="59" xfId="0" applyNumberFormat="1" applyFont="1" applyBorder="1" applyAlignment="1" applyProtection="1">
      <alignment horizontal="center" vertical="center" wrapText="1"/>
      <protection locked="0"/>
    </xf>
    <xf numFmtId="49" fontId="18" fillId="0" borderId="59" xfId="0" applyNumberFormat="1" applyFont="1" applyBorder="1" applyAlignment="1" applyProtection="1">
      <alignment horizontal="center" vertical="center" wrapText="1"/>
      <protection locked="0"/>
    </xf>
    <xf numFmtId="3" fontId="46" fillId="0" borderId="59" xfId="0" applyNumberFormat="1" applyFont="1" applyBorder="1" applyAlignment="1" applyProtection="1">
      <alignment horizontal="center" vertical="center" wrapText="1"/>
      <protection locked="0"/>
    </xf>
    <xf numFmtId="3" fontId="18" fillId="0" borderId="24" xfId="0" applyNumberFormat="1" applyFont="1" applyBorder="1" applyAlignment="1" applyProtection="1">
      <alignment horizontal="center" vertical="center" wrapText="1"/>
      <protection locked="0"/>
    </xf>
    <xf numFmtId="49" fontId="18" fillId="0" borderId="24" xfId="0" applyNumberFormat="1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" fontId="28" fillId="0" borderId="18" xfId="0" applyNumberFormat="1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16" fillId="2" borderId="24" xfId="0" applyFont="1" applyFill="1" applyBorder="1" applyAlignment="1" applyProtection="1">
      <alignment horizontal="center" vertical="center" wrapText="1"/>
      <protection locked="0"/>
    </xf>
    <xf numFmtId="17" fontId="28" fillId="0" borderId="18" xfId="0" applyNumberFormat="1" applyFont="1" applyBorder="1" applyAlignment="1" applyProtection="1">
      <alignment horizontal="center" vertical="center" wrapText="1"/>
      <protection locked="0"/>
    </xf>
    <xf numFmtId="3" fontId="47" fillId="0" borderId="24" xfId="0" applyNumberFormat="1" applyFont="1" applyBorder="1" applyAlignment="1" applyProtection="1">
      <alignment horizontal="center" vertical="center" wrapText="1"/>
      <protection locked="0"/>
    </xf>
    <xf numFmtId="0" fontId="36" fillId="0" borderId="8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35" fillId="0" borderId="29" xfId="0" applyFont="1" applyBorder="1" applyAlignment="1">
      <alignment horizontal="center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3" fontId="36" fillId="0" borderId="8" xfId="0" applyNumberFormat="1" applyFont="1" applyBorder="1" applyAlignment="1">
      <alignment horizontal="center" vertical="center"/>
    </xf>
    <xf numFmtId="3" fontId="36" fillId="0" borderId="9" xfId="0" applyNumberFormat="1" applyFont="1" applyBorder="1" applyAlignment="1">
      <alignment horizontal="center" vertical="center"/>
    </xf>
    <xf numFmtId="3" fontId="22" fillId="0" borderId="35" xfId="0" applyNumberFormat="1" applyFont="1" applyBorder="1" applyAlignment="1" applyProtection="1">
      <alignment horizontal="center" vertical="center"/>
      <protection locked="0"/>
    </xf>
    <xf numFmtId="3" fontId="22" fillId="0" borderId="43" xfId="0" applyNumberFormat="1" applyFont="1" applyBorder="1" applyAlignment="1" applyProtection="1">
      <alignment horizontal="center" vertical="center"/>
      <protection locked="0"/>
    </xf>
    <xf numFmtId="3" fontId="22" fillId="0" borderId="36" xfId="0" applyNumberFormat="1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/>
    </xf>
    <xf numFmtId="3" fontId="22" fillId="0" borderId="3" xfId="0" applyNumberFormat="1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3" fontId="23" fillId="0" borderId="23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3" fontId="23" fillId="0" borderId="25" xfId="0" applyNumberFormat="1" applyFont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6" fillId="2" borderId="18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20" xfId="0" applyNumberFormat="1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top" wrapText="1"/>
    </xf>
    <xf numFmtId="0" fontId="29" fillId="0" borderId="2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2" borderId="26" xfId="0" applyFont="1" applyFill="1" applyBorder="1" applyAlignment="1">
      <alignment horizontal="center" vertical="center"/>
    </xf>
    <xf numFmtId="0" fontId="36" fillId="2" borderId="40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3" fontId="18" fillId="0" borderId="24" xfId="0" applyNumberFormat="1" applyFont="1" applyBorder="1" applyAlignment="1" applyProtection="1">
      <alignment horizontal="center" vertical="center" wrapText="1"/>
      <protection locked="0"/>
    </xf>
  </cellXfs>
  <cellStyles count="7">
    <cellStyle name="Excel Built-in Normal" xfId="6" xr:uid="{4D361F1A-E83D-42D2-B0F1-555508D58DDE}"/>
    <cellStyle name="Hypertextový odkaz" xfId="1" builtinId="8"/>
    <cellStyle name="Hypertextový odkaz 2" xfId="5" xr:uid="{E02EB15B-8D6D-4FBE-B86D-C407C03C9605}"/>
    <cellStyle name="Normální" xfId="0" builtinId="0"/>
    <cellStyle name="Normální 2" xfId="3" xr:uid="{DE381929-BABE-4C2D-9711-FD343D3CC688}"/>
    <cellStyle name="Procenta" xfId="2" builtinId="5"/>
    <cellStyle name="Procenta 2" xfId="4" xr:uid="{7AEF2B79-26A5-40C7-95C2-A28C4C12CF8E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D0AACDF-E7ED-4367-8BE3-2338560F68A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A370-21D6-4041-9102-2F9FA68D61D4}">
  <dimension ref="A1:N53"/>
  <sheetViews>
    <sheetView workbookViewId="0">
      <selection activeCell="C11" sqref="C1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632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633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634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90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68</v>
      </c>
      <c r="B10" s="6" t="s">
        <v>69</v>
      </c>
      <c r="C10" s="7" t="s">
        <v>70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85</v>
      </c>
      <c r="B11" s="2" t="s">
        <v>86</v>
      </c>
      <c r="C11" s="9" t="s">
        <v>89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71</v>
      </c>
      <c r="B12" s="11" t="s">
        <v>83</v>
      </c>
      <c r="C12" s="12" t="s">
        <v>87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72</v>
      </c>
      <c r="B13" s="11" t="s">
        <v>83</v>
      </c>
      <c r="C13" s="12" t="s">
        <v>87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74</v>
      </c>
      <c r="B14" s="11" t="s">
        <v>83</v>
      </c>
      <c r="C14" s="12" t="s">
        <v>87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75</v>
      </c>
      <c r="B15" s="11" t="s">
        <v>83</v>
      </c>
      <c r="C15" s="12" t="s">
        <v>87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76</v>
      </c>
      <c r="B16" s="11" t="s">
        <v>83</v>
      </c>
      <c r="C16" s="12" t="s">
        <v>87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73</v>
      </c>
      <c r="B17" s="14" t="s">
        <v>84</v>
      </c>
      <c r="C17" s="15" t="s">
        <v>88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77</v>
      </c>
      <c r="B18" s="14" t="s">
        <v>84</v>
      </c>
      <c r="C18" s="15" t="s">
        <v>88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79</v>
      </c>
      <c r="B19" s="14" t="s">
        <v>84</v>
      </c>
      <c r="C19" s="15" t="s">
        <v>88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80</v>
      </c>
      <c r="B20" s="14" t="s">
        <v>84</v>
      </c>
      <c r="C20" s="15" t="s">
        <v>88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81</v>
      </c>
      <c r="B21" s="14" t="s">
        <v>84</v>
      </c>
      <c r="C21" s="15" t="s">
        <v>88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635</v>
      </c>
      <c r="B22" s="14" t="s">
        <v>84</v>
      </c>
      <c r="C22" s="15" t="s">
        <v>88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636</v>
      </c>
      <c r="B23" s="14" t="s">
        <v>84</v>
      </c>
      <c r="C23" s="15" t="s">
        <v>88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82</v>
      </c>
      <c r="B24" s="17" t="s">
        <v>84</v>
      </c>
      <c r="C24" s="18" t="s">
        <v>88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637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638</v>
      </c>
    </row>
    <row r="35" spans="1:7" x14ac:dyDescent="0.3">
      <c r="A35" t="s">
        <v>639</v>
      </c>
    </row>
    <row r="37" spans="1:7" x14ac:dyDescent="0.3">
      <c r="A37" s="20" t="s">
        <v>3</v>
      </c>
    </row>
    <row r="38" spans="1:7" x14ac:dyDescent="0.3">
      <c r="A38" t="s">
        <v>91</v>
      </c>
    </row>
    <row r="40" spans="1:7" x14ac:dyDescent="0.3">
      <c r="A40" s="3" t="s">
        <v>4</v>
      </c>
    </row>
    <row r="41" spans="1:7" x14ac:dyDescent="0.3">
      <c r="A41" s="2" t="s">
        <v>92</v>
      </c>
    </row>
    <row r="42" spans="1:7" x14ac:dyDescent="0.3">
      <c r="A42" s="21" t="s">
        <v>52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8DC41871-7B71-445E-88D6-48D5AA8CBBE4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3"/>
  <sheetViews>
    <sheetView topLeftCell="A20" workbookViewId="0">
      <selection activeCell="E21" sqref="E21"/>
    </sheetView>
  </sheetViews>
  <sheetFormatPr defaultColWidth="9.44140625" defaultRowHeight="14.4" x14ac:dyDescent="0.3"/>
  <cols>
    <col min="1" max="1" width="7.44140625" style="58" customWidth="1"/>
    <col min="2" max="2" width="9.44140625" style="58" customWidth="1"/>
    <col min="3" max="4" width="9.44140625" style="58"/>
    <col min="5" max="5" width="12" style="58" bestFit="1" customWidth="1"/>
    <col min="6" max="6" width="10" style="58" bestFit="1" customWidth="1"/>
    <col min="7" max="7" width="21" style="58" customWidth="1"/>
    <col min="8" max="9" width="12.77734375" style="58" customWidth="1"/>
    <col min="10" max="10" width="11.5546875" style="58" customWidth="1"/>
    <col min="11" max="11" width="42.44140625" style="58" customWidth="1"/>
    <col min="12" max="13" width="13.21875" style="179" customWidth="1"/>
    <col min="14" max="15" width="9.44140625" style="58"/>
    <col min="16" max="16" width="13.5546875" style="58" customWidth="1"/>
    <col min="17" max="17" width="13.44140625" style="58" customWidth="1"/>
    <col min="18" max="18" width="10.44140625" style="58" customWidth="1"/>
    <col min="19" max="16384" width="9.44140625" style="58"/>
  </cols>
  <sheetData>
    <row r="1" spans="1:19" ht="18.600000000000001" thickBot="1" x14ac:dyDescent="0.4">
      <c r="A1" s="269" t="s">
        <v>5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1"/>
    </row>
    <row r="2" spans="1:19" ht="27.3" customHeight="1" x14ac:dyDescent="0.3">
      <c r="A2" s="272" t="s">
        <v>6</v>
      </c>
      <c r="B2" s="274" t="s">
        <v>7</v>
      </c>
      <c r="C2" s="275"/>
      <c r="D2" s="275"/>
      <c r="E2" s="275"/>
      <c r="F2" s="276"/>
      <c r="G2" s="277" t="s">
        <v>8</v>
      </c>
      <c r="H2" s="272" t="s">
        <v>9</v>
      </c>
      <c r="I2" s="272" t="s">
        <v>51</v>
      </c>
      <c r="J2" s="277" t="s">
        <v>10</v>
      </c>
      <c r="K2" s="277" t="s">
        <v>11</v>
      </c>
      <c r="L2" s="279" t="s">
        <v>679</v>
      </c>
      <c r="M2" s="280"/>
      <c r="N2" s="265" t="s">
        <v>680</v>
      </c>
      <c r="O2" s="266"/>
      <c r="P2" s="267" t="s">
        <v>681</v>
      </c>
      <c r="Q2" s="268"/>
      <c r="R2" s="265" t="s">
        <v>12</v>
      </c>
      <c r="S2" s="266"/>
    </row>
    <row r="3" spans="1:19" ht="111" thickBot="1" x14ac:dyDescent="0.35">
      <c r="A3" s="273"/>
      <c r="B3" s="122" t="s">
        <v>13</v>
      </c>
      <c r="C3" s="123" t="s">
        <v>14</v>
      </c>
      <c r="D3" s="123" t="s">
        <v>15</v>
      </c>
      <c r="E3" s="123" t="s">
        <v>16</v>
      </c>
      <c r="F3" s="124" t="s">
        <v>17</v>
      </c>
      <c r="G3" s="278"/>
      <c r="H3" s="273"/>
      <c r="I3" s="273"/>
      <c r="J3" s="278"/>
      <c r="K3" s="278"/>
      <c r="L3" s="125" t="s">
        <v>18</v>
      </c>
      <c r="M3" s="126" t="s">
        <v>67</v>
      </c>
      <c r="N3" s="127" t="s">
        <v>19</v>
      </c>
      <c r="O3" s="128" t="s">
        <v>20</v>
      </c>
      <c r="P3" s="129" t="s">
        <v>682</v>
      </c>
      <c r="Q3" s="130" t="s">
        <v>683</v>
      </c>
      <c r="R3" s="131" t="s">
        <v>21</v>
      </c>
      <c r="S3" s="128" t="s">
        <v>22</v>
      </c>
    </row>
    <row r="4" spans="1:19" s="138" customFormat="1" ht="60" x14ac:dyDescent="0.3">
      <c r="A4" s="132">
        <v>1</v>
      </c>
      <c r="B4" s="133" t="s">
        <v>93</v>
      </c>
      <c r="C4" s="133" t="s">
        <v>94</v>
      </c>
      <c r="D4" s="133">
        <v>70189005</v>
      </c>
      <c r="E4" s="133">
        <v>7586981</v>
      </c>
      <c r="F4" s="133">
        <v>600099717</v>
      </c>
      <c r="G4" s="134" t="s">
        <v>537</v>
      </c>
      <c r="H4" s="133" t="s">
        <v>81</v>
      </c>
      <c r="I4" s="133" t="s">
        <v>98</v>
      </c>
      <c r="J4" s="133" t="s">
        <v>95</v>
      </c>
      <c r="K4" s="134" t="s">
        <v>538</v>
      </c>
      <c r="L4" s="135">
        <v>9500000</v>
      </c>
      <c r="M4" s="136">
        <f>L4/100*85</f>
        <v>8075000</v>
      </c>
      <c r="N4" s="133">
        <v>2023</v>
      </c>
      <c r="O4" s="133">
        <v>2027</v>
      </c>
      <c r="P4" s="133" t="s">
        <v>99</v>
      </c>
      <c r="Q4" s="133"/>
      <c r="R4" s="133" t="s">
        <v>97</v>
      </c>
      <c r="S4" s="137" t="s">
        <v>96</v>
      </c>
    </row>
    <row r="5" spans="1:19" ht="60" x14ac:dyDescent="0.3">
      <c r="A5" s="139">
        <v>2</v>
      </c>
      <c r="B5" s="54" t="s">
        <v>100</v>
      </c>
      <c r="C5" s="54" t="s">
        <v>101</v>
      </c>
      <c r="D5" s="54">
        <v>75015200</v>
      </c>
      <c r="E5" s="54">
        <v>108040020</v>
      </c>
      <c r="F5" s="54">
        <v>600100758</v>
      </c>
      <c r="G5" s="54" t="s">
        <v>102</v>
      </c>
      <c r="H5" s="54" t="s">
        <v>103</v>
      </c>
      <c r="I5" s="54" t="s">
        <v>104</v>
      </c>
      <c r="J5" s="54" t="s">
        <v>105</v>
      </c>
      <c r="K5" s="54" t="s">
        <v>539</v>
      </c>
      <c r="L5" s="55">
        <v>200000</v>
      </c>
      <c r="M5" s="55">
        <f>L5/100*85</f>
        <v>170000</v>
      </c>
      <c r="N5" s="140">
        <v>44927</v>
      </c>
      <c r="O5" s="140" t="s">
        <v>541</v>
      </c>
      <c r="P5" s="54"/>
      <c r="Q5" s="54"/>
      <c r="R5" s="54" t="s">
        <v>97</v>
      </c>
      <c r="S5" s="57" t="s">
        <v>96</v>
      </c>
    </row>
    <row r="6" spans="1:19" ht="60.6" thickBot="1" x14ac:dyDescent="0.35">
      <c r="A6" s="139">
        <v>3</v>
      </c>
      <c r="B6" s="54" t="s">
        <v>100</v>
      </c>
      <c r="C6" s="54" t="s">
        <v>101</v>
      </c>
      <c r="D6" s="54">
        <v>75015200</v>
      </c>
      <c r="E6" s="54">
        <v>108040020</v>
      </c>
      <c r="F6" s="54">
        <v>600100758</v>
      </c>
      <c r="G6" s="54" t="s">
        <v>106</v>
      </c>
      <c r="H6" s="54" t="s">
        <v>103</v>
      </c>
      <c r="I6" s="54" t="s">
        <v>104</v>
      </c>
      <c r="J6" s="54" t="s">
        <v>105</v>
      </c>
      <c r="K6" s="54" t="s">
        <v>540</v>
      </c>
      <c r="L6" s="55">
        <v>500000</v>
      </c>
      <c r="M6" s="55">
        <f t="shared" ref="M6:M9" si="0">L6/100*85</f>
        <v>425000</v>
      </c>
      <c r="N6" s="140" t="s">
        <v>543</v>
      </c>
      <c r="O6" s="140" t="s">
        <v>542</v>
      </c>
      <c r="P6" s="54"/>
      <c r="Q6" s="54"/>
      <c r="R6" s="54" t="s">
        <v>97</v>
      </c>
      <c r="S6" s="57" t="s">
        <v>96</v>
      </c>
    </row>
    <row r="7" spans="1:19" ht="84.6" thickBot="1" x14ac:dyDescent="0.35">
      <c r="A7" s="132">
        <v>4</v>
      </c>
      <c r="B7" s="141" t="s">
        <v>107</v>
      </c>
      <c r="C7" s="141" t="s">
        <v>108</v>
      </c>
      <c r="D7" s="141">
        <v>75016427</v>
      </c>
      <c r="E7" s="141">
        <v>7586868</v>
      </c>
      <c r="F7" s="141">
        <v>600099610</v>
      </c>
      <c r="G7" s="141" t="s">
        <v>109</v>
      </c>
      <c r="H7" s="141" t="s">
        <v>103</v>
      </c>
      <c r="I7" s="141" t="s">
        <v>104</v>
      </c>
      <c r="J7" s="141" t="s">
        <v>110</v>
      </c>
      <c r="K7" s="141" t="s">
        <v>111</v>
      </c>
      <c r="L7" s="142">
        <v>2000000</v>
      </c>
      <c r="M7" s="55">
        <f t="shared" si="0"/>
        <v>1700000</v>
      </c>
      <c r="N7" s="141">
        <v>2024</v>
      </c>
      <c r="O7" s="141">
        <v>2024</v>
      </c>
      <c r="P7" s="141"/>
      <c r="Q7" s="141"/>
      <c r="R7" s="141" t="s">
        <v>112</v>
      </c>
      <c r="S7" s="143" t="s">
        <v>96</v>
      </c>
    </row>
    <row r="8" spans="1:19" ht="72" x14ac:dyDescent="0.3">
      <c r="A8" s="132">
        <v>5</v>
      </c>
      <c r="B8" s="54" t="s">
        <v>113</v>
      </c>
      <c r="C8" s="54" t="s">
        <v>114</v>
      </c>
      <c r="D8" s="54">
        <v>70985642</v>
      </c>
      <c r="E8" s="54">
        <v>650052595</v>
      </c>
      <c r="F8" s="55">
        <v>70985642</v>
      </c>
      <c r="G8" s="144" t="s">
        <v>115</v>
      </c>
      <c r="H8" s="144" t="s">
        <v>81</v>
      </c>
      <c r="I8" s="144" t="s">
        <v>104</v>
      </c>
      <c r="J8" s="144" t="s">
        <v>116</v>
      </c>
      <c r="K8" s="144" t="s">
        <v>117</v>
      </c>
      <c r="L8" s="145">
        <v>500000</v>
      </c>
      <c r="M8" s="55">
        <f t="shared" si="0"/>
        <v>425000</v>
      </c>
      <c r="N8" s="144">
        <v>2022</v>
      </c>
      <c r="O8" s="144">
        <v>2024</v>
      </c>
      <c r="P8" s="144"/>
      <c r="Q8" s="144"/>
      <c r="R8" s="144" t="s">
        <v>97</v>
      </c>
      <c r="S8" s="146" t="s">
        <v>96</v>
      </c>
    </row>
    <row r="9" spans="1:19" ht="72" x14ac:dyDescent="0.3">
      <c r="A9" s="139">
        <v>6</v>
      </c>
      <c r="B9" s="54" t="s">
        <v>113</v>
      </c>
      <c r="C9" s="54" t="s">
        <v>114</v>
      </c>
      <c r="D9" s="54">
        <v>70985642</v>
      </c>
      <c r="E9" s="54">
        <v>650052595</v>
      </c>
      <c r="F9" s="55">
        <v>70985642</v>
      </c>
      <c r="G9" s="54" t="s">
        <v>641</v>
      </c>
      <c r="H9" s="144" t="s">
        <v>81</v>
      </c>
      <c r="I9" s="144" t="s">
        <v>104</v>
      </c>
      <c r="J9" s="144" t="s">
        <v>116</v>
      </c>
      <c r="K9" s="54" t="s">
        <v>642</v>
      </c>
      <c r="L9" s="145">
        <v>5500000</v>
      </c>
      <c r="M9" s="55">
        <f t="shared" si="0"/>
        <v>4675000</v>
      </c>
      <c r="N9" s="144">
        <v>2023</v>
      </c>
      <c r="O9" s="144">
        <v>2026</v>
      </c>
      <c r="P9" s="144" t="s">
        <v>99</v>
      </c>
      <c r="Q9" s="144" t="s">
        <v>99</v>
      </c>
      <c r="R9" s="144" t="s">
        <v>643</v>
      </c>
      <c r="S9" s="146" t="s">
        <v>96</v>
      </c>
    </row>
    <row r="10" spans="1:19" ht="72.599999999999994" thickBot="1" x14ac:dyDescent="0.35">
      <c r="A10" s="139">
        <v>7</v>
      </c>
      <c r="B10" s="147" t="s">
        <v>127</v>
      </c>
      <c r="C10" s="147" t="s">
        <v>128</v>
      </c>
      <c r="D10" s="147">
        <v>75016010</v>
      </c>
      <c r="E10" s="147">
        <v>7587457</v>
      </c>
      <c r="F10" s="147">
        <v>600099954</v>
      </c>
      <c r="G10" s="147" t="s">
        <v>129</v>
      </c>
      <c r="H10" s="147" t="s">
        <v>81</v>
      </c>
      <c r="I10" s="147" t="s">
        <v>98</v>
      </c>
      <c r="J10" s="147" t="s">
        <v>130</v>
      </c>
      <c r="K10" s="147" t="s">
        <v>131</v>
      </c>
      <c r="L10" s="148">
        <v>2000000</v>
      </c>
      <c r="M10" s="148">
        <v>1700000</v>
      </c>
      <c r="N10" s="149">
        <v>2023</v>
      </c>
      <c r="O10" s="149">
        <v>2025</v>
      </c>
      <c r="P10" s="149"/>
      <c r="Q10" s="149"/>
      <c r="R10" s="147" t="s">
        <v>132</v>
      </c>
      <c r="S10" s="150" t="s">
        <v>96</v>
      </c>
    </row>
    <row r="11" spans="1:19" ht="96.6" thickBot="1" x14ac:dyDescent="0.35">
      <c r="A11" s="132">
        <v>8</v>
      </c>
      <c r="B11" s="147" t="s">
        <v>127</v>
      </c>
      <c r="C11" s="147" t="s">
        <v>128</v>
      </c>
      <c r="D11" s="147">
        <v>75016010</v>
      </c>
      <c r="E11" s="147">
        <v>7587457</v>
      </c>
      <c r="F11" s="147">
        <v>600099954</v>
      </c>
      <c r="G11" s="147" t="s">
        <v>133</v>
      </c>
      <c r="H11" s="147" t="s">
        <v>81</v>
      </c>
      <c r="I11" s="147" t="s">
        <v>98</v>
      </c>
      <c r="J11" s="147" t="s">
        <v>130</v>
      </c>
      <c r="K11" s="147" t="s">
        <v>134</v>
      </c>
      <c r="L11" s="148">
        <v>1300000</v>
      </c>
      <c r="M11" s="148">
        <v>1105000</v>
      </c>
      <c r="N11" s="149">
        <v>2023</v>
      </c>
      <c r="O11" s="149">
        <v>2025</v>
      </c>
      <c r="P11" s="149"/>
      <c r="Q11" s="149"/>
      <c r="R11" s="147" t="s">
        <v>135</v>
      </c>
      <c r="S11" s="150" t="s">
        <v>96</v>
      </c>
    </row>
    <row r="12" spans="1:19" ht="64.8" customHeight="1" x14ac:dyDescent="0.3">
      <c r="A12" s="132">
        <v>9</v>
      </c>
      <c r="B12" s="147" t="s">
        <v>127</v>
      </c>
      <c r="C12" s="147" t="s">
        <v>128</v>
      </c>
      <c r="D12" s="147">
        <v>75016010</v>
      </c>
      <c r="E12" s="147">
        <v>7587457</v>
      </c>
      <c r="F12" s="147">
        <v>600099954</v>
      </c>
      <c r="G12" s="147" t="s">
        <v>136</v>
      </c>
      <c r="H12" s="147" t="s">
        <v>81</v>
      </c>
      <c r="I12" s="147" t="s">
        <v>98</v>
      </c>
      <c r="J12" s="147" t="s">
        <v>130</v>
      </c>
      <c r="K12" s="147" t="s">
        <v>137</v>
      </c>
      <c r="L12" s="148">
        <v>2500000</v>
      </c>
      <c r="M12" s="148">
        <v>2125000</v>
      </c>
      <c r="N12" s="149">
        <v>2023</v>
      </c>
      <c r="O12" s="149">
        <v>2025</v>
      </c>
      <c r="P12" s="149"/>
      <c r="Q12" s="149"/>
      <c r="R12" s="149" t="s">
        <v>138</v>
      </c>
      <c r="S12" s="150" t="s">
        <v>96</v>
      </c>
    </row>
    <row r="13" spans="1:19" ht="60" x14ac:dyDescent="0.3">
      <c r="A13" s="139">
        <v>10</v>
      </c>
      <c r="B13" s="147" t="s">
        <v>127</v>
      </c>
      <c r="C13" s="147" t="s">
        <v>128</v>
      </c>
      <c r="D13" s="147">
        <v>75016010</v>
      </c>
      <c r="E13" s="147">
        <v>7587457</v>
      </c>
      <c r="F13" s="147">
        <v>600099954</v>
      </c>
      <c r="G13" s="147" t="s">
        <v>139</v>
      </c>
      <c r="H13" s="147" t="s">
        <v>81</v>
      </c>
      <c r="I13" s="147" t="s">
        <v>98</v>
      </c>
      <c r="J13" s="147" t="s">
        <v>130</v>
      </c>
      <c r="K13" s="147" t="s">
        <v>140</v>
      </c>
      <c r="L13" s="148">
        <v>5000000</v>
      </c>
      <c r="M13" s="148">
        <v>4250000</v>
      </c>
      <c r="N13" s="149">
        <v>2023</v>
      </c>
      <c r="O13" s="149">
        <v>2025</v>
      </c>
      <c r="P13" s="149" t="s">
        <v>99</v>
      </c>
      <c r="Q13" s="149"/>
      <c r="R13" s="149" t="s">
        <v>138</v>
      </c>
      <c r="S13" s="150" t="s">
        <v>96</v>
      </c>
    </row>
    <row r="14" spans="1:19" ht="63.6" thickBot="1" x14ac:dyDescent="0.35">
      <c r="A14" s="139">
        <v>11</v>
      </c>
      <c r="B14" s="48" t="s">
        <v>141</v>
      </c>
      <c r="C14" s="48" t="s">
        <v>142</v>
      </c>
      <c r="D14" s="48" t="s">
        <v>143</v>
      </c>
      <c r="E14" s="48">
        <v>2506816</v>
      </c>
      <c r="F14" s="48">
        <v>600100529</v>
      </c>
      <c r="G14" s="147" t="s">
        <v>645</v>
      </c>
      <c r="H14" s="54" t="s">
        <v>81</v>
      </c>
      <c r="I14" s="147" t="s">
        <v>98</v>
      </c>
      <c r="J14" s="147" t="s">
        <v>145</v>
      </c>
      <c r="K14" s="147" t="s">
        <v>647</v>
      </c>
      <c r="L14" s="148">
        <v>200000</v>
      </c>
      <c r="M14" s="55">
        <f t="shared" ref="M14:M15" si="1">L14*0.85</f>
        <v>170000</v>
      </c>
      <c r="N14" s="149">
        <v>2023</v>
      </c>
      <c r="O14" s="149">
        <v>2027</v>
      </c>
      <c r="P14" s="149"/>
      <c r="Q14" s="149"/>
      <c r="R14" s="147" t="s">
        <v>649</v>
      </c>
      <c r="S14" s="150" t="s">
        <v>96</v>
      </c>
    </row>
    <row r="15" spans="1:19" ht="63.6" thickBot="1" x14ac:dyDescent="0.35">
      <c r="A15" s="132">
        <v>12</v>
      </c>
      <c r="B15" s="48" t="s">
        <v>141</v>
      </c>
      <c r="C15" s="48" t="s">
        <v>142</v>
      </c>
      <c r="D15" s="48" t="s">
        <v>143</v>
      </c>
      <c r="E15" s="48">
        <v>2506816</v>
      </c>
      <c r="F15" s="48">
        <v>600100529</v>
      </c>
      <c r="G15" s="147" t="s">
        <v>646</v>
      </c>
      <c r="H15" s="54" t="s">
        <v>81</v>
      </c>
      <c r="I15" s="147" t="s">
        <v>98</v>
      </c>
      <c r="J15" s="147" t="s">
        <v>145</v>
      </c>
      <c r="K15" s="147" t="s">
        <v>648</v>
      </c>
      <c r="L15" s="148">
        <v>300000</v>
      </c>
      <c r="M15" s="55">
        <f t="shared" si="1"/>
        <v>255000</v>
      </c>
      <c r="N15" s="149">
        <v>2023</v>
      </c>
      <c r="O15" s="149">
        <v>2027</v>
      </c>
      <c r="P15" s="149"/>
      <c r="Q15" s="149"/>
      <c r="R15" s="147" t="s">
        <v>649</v>
      </c>
      <c r="S15" s="150" t="s">
        <v>96</v>
      </c>
    </row>
    <row r="16" spans="1:19" ht="67.8" customHeight="1" x14ac:dyDescent="0.3">
      <c r="A16" s="132">
        <v>13</v>
      </c>
      <c r="B16" s="54" t="s">
        <v>148</v>
      </c>
      <c r="C16" s="54" t="s">
        <v>149</v>
      </c>
      <c r="D16" s="54">
        <v>71003215</v>
      </c>
      <c r="E16" s="54">
        <v>7586892</v>
      </c>
      <c r="F16" s="54">
        <v>600099644</v>
      </c>
      <c r="G16" s="54" t="s">
        <v>150</v>
      </c>
      <c r="H16" s="54" t="s">
        <v>81</v>
      </c>
      <c r="I16" s="54" t="s">
        <v>104</v>
      </c>
      <c r="J16" s="54" t="s">
        <v>151</v>
      </c>
      <c r="K16" s="54" t="s">
        <v>152</v>
      </c>
      <c r="L16" s="55">
        <v>3000000</v>
      </c>
      <c r="M16" s="55">
        <f>L16*0.85</f>
        <v>2550000</v>
      </c>
      <c r="N16" s="54">
        <v>2022</v>
      </c>
      <c r="O16" s="54">
        <v>2025</v>
      </c>
      <c r="P16" s="54"/>
      <c r="Q16" s="54" t="s">
        <v>99</v>
      </c>
      <c r="R16" s="54" t="s">
        <v>153</v>
      </c>
      <c r="S16" s="57" t="s">
        <v>96</v>
      </c>
    </row>
    <row r="17" spans="1:19" ht="61.2" customHeight="1" x14ac:dyDescent="0.3">
      <c r="A17" s="139">
        <v>14</v>
      </c>
      <c r="B17" s="54" t="s">
        <v>148</v>
      </c>
      <c r="C17" s="54" t="s">
        <v>149</v>
      </c>
      <c r="D17" s="54">
        <v>71003215</v>
      </c>
      <c r="E17" s="54">
        <v>7586892</v>
      </c>
      <c r="F17" s="54">
        <v>600099644</v>
      </c>
      <c r="G17" s="54" t="s">
        <v>154</v>
      </c>
      <c r="H17" s="54" t="s">
        <v>81</v>
      </c>
      <c r="I17" s="54" t="s">
        <v>104</v>
      </c>
      <c r="J17" s="54" t="s">
        <v>151</v>
      </c>
      <c r="K17" s="54" t="s">
        <v>155</v>
      </c>
      <c r="L17" s="55">
        <v>1000000</v>
      </c>
      <c r="M17" s="55">
        <f t="shared" ref="M17:M18" si="2">L17*0.85</f>
        <v>850000</v>
      </c>
      <c r="N17" s="54">
        <v>2022</v>
      </c>
      <c r="O17" s="54">
        <v>2025</v>
      </c>
      <c r="P17" s="54" t="s">
        <v>99</v>
      </c>
      <c r="Q17" s="54"/>
      <c r="R17" s="54" t="s">
        <v>153</v>
      </c>
      <c r="S17" s="57" t="s">
        <v>96</v>
      </c>
    </row>
    <row r="18" spans="1:19" ht="58.8" customHeight="1" thickBot="1" x14ac:dyDescent="0.35">
      <c r="A18" s="139">
        <v>15</v>
      </c>
      <c r="B18" s="54" t="s">
        <v>148</v>
      </c>
      <c r="C18" s="54" t="s">
        <v>149</v>
      </c>
      <c r="D18" s="54">
        <v>71003215</v>
      </c>
      <c r="E18" s="54">
        <v>7586892</v>
      </c>
      <c r="F18" s="54">
        <v>600099644</v>
      </c>
      <c r="G18" s="54" t="s">
        <v>156</v>
      </c>
      <c r="H18" s="54" t="s">
        <v>81</v>
      </c>
      <c r="I18" s="54" t="s">
        <v>104</v>
      </c>
      <c r="J18" s="54" t="s">
        <v>151</v>
      </c>
      <c r="K18" s="54" t="s">
        <v>157</v>
      </c>
      <c r="L18" s="55">
        <v>1000000</v>
      </c>
      <c r="M18" s="55">
        <f t="shared" si="2"/>
        <v>850000</v>
      </c>
      <c r="N18" s="54">
        <v>2022</v>
      </c>
      <c r="O18" s="54">
        <v>2025</v>
      </c>
      <c r="P18" s="54"/>
      <c r="Q18" s="54"/>
      <c r="R18" s="54" t="s">
        <v>153</v>
      </c>
      <c r="S18" s="57" t="s">
        <v>96</v>
      </c>
    </row>
    <row r="19" spans="1:19" ht="187.8" customHeight="1" thickBot="1" x14ac:dyDescent="0.35">
      <c r="A19" s="132">
        <v>16</v>
      </c>
      <c r="B19" s="54" t="s">
        <v>158</v>
      </c>
      <c r="C19" s="54" t="s">
        <v>159</v>
      </c>
      <c r="D19" s="54">
        <v>75015846</v>
      </c>
      <c r="E19" s="54" t="str">
        <f>"007586906"</f>
        <v>007586906</v>
      </c>
      <c r="F19" s="54">
        <v>600099652</v>
      </c>
      <c r="G19" s="54" t="s">
        <v>160</v>
      </c>
      <c r="H19" s="54" t="s">
        <v>161</v>
      </c>
      <c r="I19" s="54" t="s">
        <v>104</v>
      </c>
      <c r="J19" s="54" t="s">
        <v>162</v>
      </c>
      <c r="K19" s="54" t="s">
        <v>560</v>
      </c>
      <c r="L19" s="55">
        <v>30000000</v>
      </c>
      <c r="M19" s="55">
        <f>L19/100*85</f>
        <v>25500000</v>
      </c>
      <c r="N19" s="151">
        <v>45078</v>
      </c>
      <c r="O19" s="151">
        <v>45505</v>
      </c>
      <c r="P19" s="54" t="s">
        <v>99</v>
      </c>
      <c r="Q19" s="54"/>
      <c r="R19" s="54" t="s">
        <v>563</v>
      </c>
      <c r="S19" s="57" t="s">
        <v>96</v>
      </c>
    </row>
    <row r="20" spans="1:19" ht="58.8" customHeight="1" x14ac:dyDescent="0.3">
      <c r="A20" s="132">
        <v>17</v>
      </c>
      <c r="B20" s="54" t="s">
        <v>158</v>
      </c>
      <c r="C20" s="54" t="s">
        <v>159</v>
      </c>
      <c r="D20" s="54">
        <v>75015846</v>
      </c>
      <c r="E20" s="54" t="str">
        <f t="shared" ref="E20:E22" si="3">"007586906"</f>
        <v>007586906</v>
      </c>
      <c r="F20" s="54">
        <v>600099652</v>
      </c>
      <c r="G20" s="54" t="s">
        <v>163</v>
      </c>
      <c r="H20" s="54" t="s">
        <v>161</v>
      </c>
      <c r="I20" s="54" t="s">
        <v>104</v>
      </c>
      <c r="J20" s="54" t="s">
        <v>162</v>
      </c>
      <c r="K20" s="54" t="s">
        <v>561</v>
      </c>
      <c r="L20" s="55">
        <v>600000</v>
      </c>
      <c r="M20" s="55">
        <f t="shared" ref="M20:M22" si="4">L20/100*85</f>
        <v>510000</v>
      </c>
      <c r="N20" s="151">
        <v>45078</v>
      </c>
      <c r="O20" s="151">
        <v>45505</v>
      </c>
      <c r="P20" s="54"/>
      <c r="Q20" s="54"/>
      <c r="R20" s="54" t="s">
        <v>164</v>
      </c>
      <c r="S20" s="57" t="s">
        <v>96</v>
      </c>
    </row>
    <row r="21" spans="1:19" ht="102" customHeight="1" x14ac:dyDescent="0.3">
      <c r="A21" s="139">
        <v>18</v>
      </c>
      <c r="B21" s="54" t="s">
        <v>158</v>
      </c>
      <c r="C21" s="54" t="s">
        <v>159</v>
      </c>
      <c r="D21" s="54">
        <v>75015846</v>
      </c>
      <c r="E21" s="54" t="str">
        <f t="shared" si="3"/>
        <v>007586906</v>
      </c>
      <c r="F21" s="54">
        <v>600099652</v>
      </c>
      <c r="G21" s="54" t="s">
        <v>559</v>
      </c>
      <c r="H21" s="54" t="s">
        <v>161</v>
      </c>
      <c r="I21" s="54" t="s">
        <v>104</v>
      </c>
      <c r="J21" s="54" t="s">
        <v>162</v>
      </c>
      <c r="K21" s="54" t="s">
        <v>562</v>
      </c>
      <c r="L21" s="55">
        <v>1800000</v>
      </c>
      <c r="M21" s="55">
        <f t="shared" si="4"/>
        <v>1530000</v>
      </c>
      <c r="N21" s="151">
        <v>45078</v>
      </c>
      <c r="O21" s="151">
        <v>45505</v>
      </c>
      <c r="P21" s="54"/>
      <c r="Q21" s="54"/>
      <c r="R21" s="54" t="s">
        <v>97</v>
      </c>
      <c r="S21" s="57" t="s">
        <v>96</v>
      </c>
    </row>
    <row r="22" spans="1:19" s="26" customFormat="1" ht="102" customHeight="1" x14ac:dyDescent="0.3">
      <c r="A22" s="210">
        <v>19</v>
      </c>
      <c r="B22" s="30" t="s">
        <v>158</v>
      </c>
      <c r="C22" s="30" t="s">
        <v>159</v>
      </c>
      <c r="D22" s="30">
        <v>75015846</v>
      </c>
      <c r="E22" s="30" t="str">
        <f t="shared" si="3"/>
        <v>007586906</v>
      </c>
      <c r="F22" s="30">
        <v>600099652</v>
      </c>
      <c r="G22" s="30" t="s">
        <v>695</v>
      </c>
      <c r="H22" s="30" t="s">
        <v>161</v>
      </c>
      <c r="I22" s="30" t="s">
        <v>104</v>
      </c>
      <c r="J22" s="30" t="s">
        <v>162</v>
      </c>
      <c r="K22" s="30" t="s">
        <v>696</v>
      </c>
      <c r="L22" s="31">
        <v>1000000</v>
      </c>
      <c r="M22" s="31">
        <f t="shared" si="4"/>
        <v>850000</v>
      </c>
      <c r="N22" s="211" t="s">
        <v>697</v>
      </c>
      <c r="O22" s="211" t="s">
        <v>698</v>
      </c>
      <c r="P22" s="30"/>
      <c r="Q22" s="30"/>
      <c r="R22" s="30" t="s">
        <v>668</v>
      </c>
      <c r="S22" s="33" t="s">
        <v>126</v>
      </c>
    </row>
    <row r="23" spans="1:19" ht="58.8" customHeight="1" x14ac:dyDescent="0.3">
      <c r="A23" s="210">
        <v>20</v>
      </c>
      <c r="B23" s="54" t="s">
        <v>165</v>
      </c>
      <c r="C23" s="54" t="s">
        <v>166</v>
      </c>
      <c r="D23" s="54">
        <v>75016494</v>
      </c>
      <c r="E23" s="54">
        <v>7587465</v>
      </c>
      <c r="F23" s="54">
        <v>600099962</v>
      </c>
      <c r="G23" s="54" t="s">
        <v>167</v>
      </c>
      <c r="H23" s="54" t="s">
        <v>81</v>
      </c>
      <c r="I23" s="54" t="s">
        <v>104</v>
      </c>
      <c r="J23" s="54" t="s">
        <v>166</v>
      </c>
      <c r="K23" s="54" t="s">
        <v>167</v>
      </c>
      <c r="L23" s="152">
        <v>100000</v>
      </c>
      <c r="M23" s="55">
        <v>85000</v>
      </c>
      <c r="N23" s="54">
        <v>2023</v>
      </c>
      <c r="O23" s="54">
        <v>2024</v>
      </c>
      <c r="P23" s="54"/>
      <c r="Q23" s="54"/>
      <c r="R23" s="54" t="s">
        <v>97</v>
      </c>
      <c r="S23" s="57" t="s">
        <v>96</v>
      </c>
    </row>
    <row r="24" spans="1:19" ht="60" x14ac:dyDescent="0.3">
      <c r="A24" s="210">
        <v>21</v>
      </c>
      <c r="B24" s="54" t="s">
        <v>168</v>
      </c>
      <c r="C24" s="54" t="s">
        <v>166</v>
      </c>
      <c r="D24" s="54">
        <v>75016494</v>
      </c>
      <c r="E24" s="54">
        <v>7587465</v>
      </c>
      <c r="F24" s="54">
        <v>600099962</v>
      </c>
      <c r="G24" s="54" t="s">
        <v>169</v>
      </c>
      <c r="H24" s="54" t="s">
        <v>81</v>
      </c>
      <c r="I24" s="54" t="s">
        <v>104</v>
      </c>
      <c r="J24" s="54" t="s">
        <v>166</v>
      </c>
      <c r="K24" s="152" t="s">
        <v>169</v>
      </c>
      <c r="L24" s="55">
        <v>500000</v>
      </c>
      <c r="M24" s="55">
        <v>425000</v>
      </c>
      <c r="N24" s="54">
        <v>2023</v>
      </c>
      <c r="O24" s="54">
        <v>2024</v>
      </c>
      <c r="P24" s="54"/>
      <c r="Q24" s="54"/>
      <c r="R24" s="54" t="s">
        <v>97</v>
      </c>
      <c r="S24" s="57" t="s">
        <v>96</v>
      </c>
    </row>
    <row r="25" spans="1:19" ht="60" x14ac:dyDescent="0.3">
      <c r="A25" s="210">
        <v>22</v>
      </c>
      <c r="B25" s="54" t="s">
        <v>168</v>
      </c>
      <c r="C25" s="54" t="s">
        <v>166</v>
      </c>
      <c r="D25" s="54">
        <v>75016494</v>
      </c>
      <c r="E25" s="54">
        <v>7587465</v>
      </c>
      <c r="F25" s="54">
        <v>600099962</v>
      </c>
      <c r="G25" s="54" t="s">
        <v>170</v>
      </c>
      <c r="H25" s="54" t="s">
        <v>81</v>
      </c>
      <c r="I25" s="54" t="s">
        <v>104</v>
      </c>
      <c r="J25" s="54" t="s">
        <v>166</v>
      </c>
      <c r="K25" s="152" t="s">
        <v>170</v>
      </c>
      <c r="L25" s="55">
        <v>3000000</v>
      </c>
      <c r="M25" s="55">
        <v>1275000</v>
      </c>
      <c r="N25" s="54">
        <v>2023</v>
      </c>
      <c r="O25" s="54">
        <v>2024</v>
      </c>
      <c r="P25" s="54"/>
      <c r="Q25" s="54"/>
      <c r="R25" s="54" t="s">
        <v>97</v>
      </c>
      <c r="S25" s="57" t="s">
        <v>96</v>
      </c>
    </row>
    <row r="26" spans="1:19" ht="60" x14ac:dyDescent="0.3">
      <c r="A26" s="210">
        <v>23</v>
      </c>
      <c r="B26" s="54" t="s">
        <v>168</v>
      </c>
      <c r="C26" s="54" t="s">
        <v>166</v>
      </c>
      <c r="D26" s="54">
        <v>75016494</v>
      </c>
      <c r="E26" s="54">
        <v>7587465</v>
      </c>
      <c r="F26" s="54">
        <v>600099962</v>
      </c>
      <c r="G26" s="54" t="s">
        <v>171</v>
      </c>
      <c r="H26" s="54" t="s">
        <v>81</v>
      </c>
      <c r="I26" s="54" t="s">
        <v>104</v>
      </c>
      <c r="J26" s="54" t="s">
        <v>166</v>
      </c>
      <c r="K26" s="54" t="s">
        <v>171</v>
      </c>
      <c r="L26" s="55">
        <v>200000</v>
      </c>
      <c r="M26" s="55">
        <v>170000</v>
      </c>
      <c r="N26" s="54">
        <v>2023</v>
      </c>
      <c r="O26" s="54">
        <v>2024</v>
      </c>
      <c r="P26" s="54"/>
      <c r="Q26" s="54"/>
      <c r="R26" s="54" t="s">
        <v>97</v>
      </c>
      <c r="S26" s="57" t="s">
        <v>96</v>
      </c>
    </row>
    <row r="27" spans="1:19" ht="30.6" x14ac:dyDescent="0.3">
      <c r="A27" s="210">
        <v>24</v>
      </c>
      <c r="B27" s="63" t="s">
        <v>175</v>
      </c>
      <c r="C27" s="54" t="s">
        <v>173</v>
      </c>
      <c r="D27" s="54">
        <v>70156026</v>
      </c>
      <c r="E27" s="54">
        <v>617800863</v>
      </c>
      <c r="F27" s="54">
        <v>617800863</v>
      </c>
      <c r="G27" s="54" t="s">
        <v>176</v>
      </c>
      <c r="H27" s="54" t="s">
        <v>81</v>
      </c>
      <c r="I27" s="54" t="s">
        <v>104</v>
      </c>
      <c r="J27" s="54" t="s">
        <v>104</v>
      </c>
      <c r="K27" s="54" t="s">
        <v>177</v>
      </c>
      <c r="L27" s="55">
        <v>1000000</v>
      </c>
      <c r="M27" s="55">
        <f>L27/100*85</f>
        <v>850000</v>
      </c>
      <c r="N27" s="54">
        <v>2022</v>
      </c>
      <c r="O27" s="54">
        <v>2022</v>
      </c>
      <c r="P27" s="54"/>
      <c r="Q27" s="54"/>
      <c r="R27" s="54" t="s">
        <v>544</v>
      </c>
      <c r="S27" s="57" t="s">
        <v>178</v>
      </c>
    </row>
    <row r="28" spans="1:19" ht="30.6" x14ac:dyDescent="0.3">
      <c r="A28" s="210">
        <v>25</v>
      </c>
      <c r="B28" s="63" t="s">
        <v>175</v>
      </c>
      <c r="C28" s="54" t="s">
        <v>173</v>
      </c>
      <c r="D28" s="54">
        <v>70156026</v>
      </c>
      <c r="E28" s="54">
        <v>617800863</v>
      </c>
      <c r="F28" s="54">
        <v>617800863</v>
      </c>
      <c r="G28" s="153" t="s">
        <v>564</v>
      </c>
      <c r="H28" s="153" t="s">
        <v>81</v>
      </c>
      <c r="I28" s="153" t="s">
        <v>104</v>
      </c>
      <c r="J28" s="153" t="s">
        <v>104</v>
      </c>
      <c r="K28" s="153" t="s">
        <v>564</v>
      </c>
      <c r="L28" s="154">
        <v>2500000</v>
      </c>
      <c r="M28" s="55">
        <f t="shared" ref="M28:M39" si="5">L28/100*85</f>
        <v>2125000</v>
      </c>
      <c r="N28" s="54">
        <v>2023</v>
      </c>
      <c r="O28" s="54">
        <v>2024</v>
      </c>
      <c r="P28" s="54"/>
      <c r="Q28" s="54"/>
      <c r="R28" s="63" t="s">
        <v>179</v>
      </c>
      <c r="S28" s="57" t="s">
        <v>178</v>
      </c>
    </row>
    <row r="29" spans="1:19" ht="38.4" customHeight="1" x14ac:dyDescent="0.3">
      <c r="A29" s="210">
        <v>26</v>
      </c>
      <c r="B29" s="63" t="s">
        <v>175</v>
      </c>
      <c r="C29" s="54" t="s">
        <v>173</v>
      </c>
      <c r="D29" s="54">
        <v>70156026</v>
      </c>
      <c r="E29" s="54">
        <v>617800863</v>
      </c>
      <c r="F29" s="54">
        <v>617800863</v>
      </c>
      <c r="G29" s="54" t="s">
        <v>180</v>
      </c>
      <c r="H29" s="54" t="s">
        <v>81</v>
      </c>
      <c r="I29" s="54" t="s">
        <v>104</v>
      </c>
      <c r="J29" s="54" t="s">
        <v>104</v>
      </c>
      <c r="K29" s="54" t="s">
        <v>181</v>
      </c>
      <c r="L29" s="55">
        <v>1500000</v>
      </c>
      <c r="M29" s="55">
        <f t="shared" si="5"/>
        <v>1275000</v>
      </c>
      <c r="N29" s="54">
        <v>2023</v>
      </c>
      <c r="O29" s="54">
        <v>2024</v>
      </c>
      <c r="P29" s="54"/>
      <c r="Q29" s="54"/>
      <c r="R29" s="63" t="s">
        <v>179</v>
      </c>
      <c r="S29" s="57" t="s">
        <v>178</v>
      </c>
    </row>
    <row r="30" spans="1:19" ht="49.8" customHeight="1" x14ac:dyDescent="0.3">
      <c r="A30" s="210">
        <v>27</v>
      </c>
      <c r="B30" s="63" t="s">
        <v>175</v>
      </c>
      <c r="C30" s="54" t="s">
        <v>173</v>
      </c>
      <c r="D30" s="54">
        <v>70156026</v>
      </c>
      <c r="E30" s="54">
        <v>617800863</v>
      </c>
      <c r="F30" s="54">
        <v>617800863</v>
      </c>
      <c r="G30" s="54" t="s">
        <v>182</v>
      </c>
      <c r="H30" s="54" t="s">
        <v>81</v>
      </c>
      <c r="I30" s="54" t="s">
        <v>104</v>
      </c>
      <c r="J30" s="54" t="s">
        <v>104</v>
      </c>
      <c r="K30" s="54" t="s">
        <v>565</v>
      </c>
      <c r="L30" s="55">
        <v>250000</v>
      </c>
      <c r="M30" s="55">
        <f t="shared" si="5"/>
        <v>212500</v>
      </c>
      <c r="N30" s="54">
        <v>2023</v>
      </c>
      <c r="O30" s="54">
        <v>2024</v>
      </c>
      <c r="P30" s="54"/>
      <c r="Q30" s="54"/>
      <c r="R30" s="63" t="s">
        <v>179</v>
      </c>
      <c r="S30" s="57" t="s">
        <v>178</v>
      </c>
    </row>
    <row r="31" spans="1:19" s="26" customFormat="1" ht="49.8" customHeight="1" x14ac:dyDescent="0.3">
      <c r="A31" s="210">
        <v>28</v>
      </c>
      <c r="B31" s="213" t="s">
        <v>175</v>
      </c>
      <c r="C31" s="30" t="s">
        <v>173</v>
      </c>
      <c r="D31" s="30">
        <v>70156026</v>
      </c>
      <c r="E31" s="30">
        <v>617800863</v>
      </c>
      <c r="F31" s="30">
        <v>617800863</v>
      </c>
      <c r="G31" s="30" t="s">
        <v>752</v>
      </c>
      <c r="H31" s="30" t="s">
        <v>81</v>
      </c>
      <c r="I31" s="30" t="s">
        <v>104</v>
      </c>
      <c r="J31" s="30" t="s">
        <v>104</v>
      </c>
      <c r="K31" s="30" t="s">
        <v>753</v>
      </c>
      <c r="L31" s="31">
        <v>350000</v>
      </c>
      <c r="M31" s="31">
        <f t="shared" si="5"/>
        <v>297500</v>
      </c>
      <c r="N31" s="30">
        <v>2024</v>
      </c>
      <c r="O31" s="30">
        <v>2024</v>
      </c>
      <c r="P31" s="30"/>
      <c r="Q31" s="30"/>
      <c r="R31" s="213" t="s">
        <v>179</v>
      </c>
      <c r="S31" s="33" t="s">
        <v>96</v>
      </c>
    </row>
    <row r="32" spans="1:19" ht="55.2" customHeight="1" x14ac:dyDescent="0.3">
      <c r="A32" s="210">
        <v>29</v>
      </c>
      <c r="B32" s="54" t="s">
        <v>183</v>
      </c>
      <c r="C32" s="54" t="s">
        <v>184</v>
      </c>
      <c r="D32" s="54">
        <v>70156018</v>
      </c>
      <c r="E32" s="55">
        <v>117800937</v>
      </c>
      <c r="F32" s="55">
        <v>617800928</v>
      </c>
      <c r="G32" s="54" t="s">
        <v>185</v>
      </c>
      <c r="H32" s="54" t="s">
        <v>81</v>
      </c>
      <c r="I32" s="54" t="s">
        <v>104</v>
      </c>
      <c r="J32" s="54" t="s">
        <v>104</v>
      </c>
      <c r="K32" s="54" t="s">
        <v>186</v>
      </c>
      <c r="L32" s="55">
        <v>500000</v>
      </c>
      <c r="M32" s="55">
        <f t="shared" si="5"/>
        <v>425000</v>
      </c>
      <c r="N32" s="54">
        <v>2022</v>
      </c>
      <c r="O32" s="54">
        <v>2024</v>
      </c>
      <c r="P32" s="54"/>
      <c r="Q32" s="54"/>
      <c r="R32" s="54" t="s">
        <v>97</v>
      </c>
      <c r="S32" s="57" t="s">
        <v>178</v>
      </c>
    </row>
    <row r="33" spans="1:19" ht="48" x14ac:dyDescent="0.3">
      <c r="A33" s="210">
        <v>30</v>
      </c>
      <c r="B33" s="54" t="s">
        <v>183</v>
      </c>
      <c r="C33" s="54" t="s">
        <v>184</v>
      </c>
      <c r="D33" s="54">
        <v>70156018</v>
      </c>
      <c r="E33" s="55">
        <v>117800937</v>
      </c>
      <c r="F33" s="55">
        <v>617800928</v>
      </c>
      <c r="G33" s="54" t="s">
        <v>187</v>
      </c>
      <c r="H33" s="54" t="s">
        <v>81</v>
      </c>
      <c r="I33" s="54" t="s">
        <v>104</v>
      </c>
      <c r="J33" s="54" t="s">
        <v>104</v>
      </c>
      <c r="K33" s="54" t="s">
        <v>188</v>
      </c>
      <c r="L33" s="55">
        <v>150000</v>
      </c>
      <c r="M33" s="55">
        <f t="shared" si="5"/>
        <v>127500</v>
      </c>
      <c r="N33" s="54">
        <v>2022</v>
      </c>
      <c r="O33" s="54">
        <v>2023</v>
      </c>
      <c r="P33" s="54"/>
      <c r="Q33" s="54"/>
      <c r="R33" s="54" t="s">
        <v>97</v>
      </c>
      <c r="S33" s="57" t="s">
        <v>178</v>
      </c>
    </row>
    <row r="34" spans="1:19" ht="48" x14ac:dyDescent="0.3">
      <c r="A34" s="210">
        <v>31</v>
      </c>
      <c r="B34" s="54" t="s">
        <v>183</v>
      </c>
      <c r="C34" s="54" t="s">
        <v>184</v>
      </c>
      <c r="D34" s="54">
        <v>70156018</v>
      </c>
      <c r="E34" s="55">
        <v>117800937</v>
      </c>
      <c r="F34" s="55">
        <v>617800928</v>
      </c>
      <c r="G34" s="54" t="s">
        <v>189</v>
      </c>
      <c r="H34" s="54" t="s">
        <v>81</v>
      </c>
      <c r="I34" s="54" t="s">
        <v>104</v>
      </c>
      <c r="J34" s="54" t="s">
        <v>104</v>
      </c>
      <c r="K34" s="54" t="s">
        <v>190</v>
      </c>
      <c r="L34" s="55">
        <v>300000</v>
      </c>
      <c r="M34" s="55">
        <f t="shared" si="5"/>
        <v>255000</v>
      </c>
      <c r="N34" s="54">
        <v>2022</v>
      </c>
      <c r="O34" s="54">
        <v>2024</v>
      </c>
      <c r="P34" s="54"/>
      <c r="Q34" s="54"/>
      <c r="R34" s="54" t="s">
        <v>97</v>
      </c>
      <c r="S34" s="57" t="s">
        <v>178</v>
      </c>
    </row>
    <row r="35" spans="1:19" ht="48" x14ac:dyDescent="0.3">
      <c r="A35" s="210">
        <v>32</v>
      </c>
      <c r="B35" s="54" t="s">
        <v>183</v>
      </c>
      <c r="C35" s="54" t="s">
        <v>184</v>
      </c>
      <c r="D35" s="54">
        <v>70156018</v>
      </c>
      <c r="E35" s="55">
        <v>117800937</v>
      </c>
      <c r="F35" s="55">
        <v>617800928</v>
      </c>
      <c r="G35" s="54" t="s">
        <v>191</v>
      </c>
      <c r="H35" s="54" t="s">
        <v>81</v>
      </c>
      <c r="I35" s="54" t="s">
        <v>104</v>
      </c>
      <c r="J35" s="54" t="s">
        <v>104</v>
      </c>
      <c r="K35" s="54" t="s">
        <v>192</v>
      </c>
      <c r="L35" s="55">
        <v>1000000</v>
      </c>
      <c r="M35" s="55">
        <f t="shared" si="5"/>
        <v>850000</v>
      </c>
      <c r="N35" s="54">
        <v>2023</v>
      </c>
      <c r="O35" s="54">
        <v>2024</v>
      </c>
      <c r="P35" s="54"/>
      <c r="Q35" s="54"/>
      <c r="R35" s="54" t="s">
        <v>97</v>
      </c>
      <c r="S35" s="57" t="s">
        <v>178</v>
      </c>
    </row>
    <row r="36" spans="1:19" ht="48" x14ac:dyDescent="0.3">
      <c r="A36" s="210">
        <v>33</v>
      </c>
      <c r="B36" s="54" t="s">
        <v>183</v>
      </c>
      <c r="C36" s="54" t="s">
        <v>184</v>
      </c>
      <c r="D36" s="54">
        <v>70156018</v>
      </c>
      <c r="E36" s="55">
        <v>117800937</v>
      </c>
      <c r="F36" s="55">
        <v>617800928</v>
      </c>
      <c r="G36" s="54" t="s">
        <v>583</v>
      </c>
      <c r="H36" s="54" t="s">
        <v>81</v>
      </c>
      <c r="I36" s="54" t="s">
        <v>104</v>
      </c>
      <c r="J36" s="54" t="s">
        <v>104</v>
      </c>
      <c r="K36" s="54" t="s">
        <v>583</v>
      </c>
      <c r="L36" s="55">
        <v>1000000</v>
      </c>
      <c r="M36" s="55">
        <v>850000</v>
      </c>
      <c r="N36" s="54">
        <v>2023</v>
      </c>
      <c r="O36" s="54">
        <v>2024</v>
      </c>
      <c r="P36" s="54"/>
      <c r="Q36" s="54"/>
      <c r="R36" s="54" t="s">
        <v>97</v>
      </c>
      <c r="S36" s="57" t="s">
        <v>96</v>
      </c>
    </row>
    <row r="37" spans="1:19" ht="48" x14ac:dyDescent="0.3">
      <c r="A37" s="210">
        <v>34</v>
      </c>
      <c r="B37" s="54" t="s">
        <v>183</v>
      </c>
      <c r="C37" s="54" t="s">
        <v>184</v>
      </c>
      <c r="D37" s="54">
        <v>70156018</v>
      </c>
      <c r="E37" s="55">
        <v>117800937</v>
      </c>
      <c r="F37" s="55">
        <v>617800928</v>
      </c>
      <c r="G37" s="54" t="s">
        <v>193</v>
      </c>
      <c r="H37" s="54" t="s">
        <v>81</v>
      </c>
      <c r="I37" s="54" t="s">
        <v>104</v>
      </c>
      <c r="J37" s="54" t="s">
        <v>104</v>
      </c>
      <c r="K37" s="54" t="s">
        <v>194</v>
      </c>
      <c r="L37" s="55">
        <v>2000000</v>
      </c>
      <c r="M37" s="55">
        <f t="shared" si="5"/>
        <v>1700000</v>
      </c>
      <c r="N37" s="54">
        <v>2023</v>
      </c>
      <c r="O37" s="54">
        <v>2025</v>
      </c>
      <c r="P37" s="54"/>
      <c r="Q37" s="54"/>
      <c r="R37" s="54" t="s">
        <v>97</v>
      </c>
      <c r="S37" s="57" t="s">
        <v>178</v>
      </c>
    </row>
    <row r="38" spans="1:19" ht="48" x14ac:dyDescent="0.3">
      <c r="A38" s="210">
        <v>35</v>
      </c>
      <c r="B38" s="54" t="s">
        <v>183</v>
      </c>
      <c r="C38" s="54" t="s">
        <v>184</v>
      </c>
      <c r="D38" s="54">
        <v>70156018</v>
      </c>
      <c r="E38" s="55">
        <v>117800937</v>
      </c>
      <c r="F38" s="55">
        <v>617800928</v>
      </c>
      <c r="G38" s="54" t="s">
        <v>195</v>
      </c>
      <c r="H38" s="54" t="s">
        <v>81</v>
      </c>
      <c r="I38" s="54" t="s">
        <v>104</v>
      </c>
      <c r="J38" s="54" t="s">
        <v>104</v>
      </c>
      <c r="K38" s="54" t="s">
        <v>196</v>
      </c>
      <c r="L38" s="55">
        <v>3000000</v>
      </c>
      <c r="M38" s="55">
        <f t="shared" si="5"/>
        <v>2550000</v>
      </c>
      <c r="N38" s="54">
        <v>2022</v>
      </c>
      <c r="O38" s="54">
        <v>2027</v>
      </c>
      <c r="P38" s="54"/>
      <c r="Q38" s="54"/>
      <c r="R38" s="54" t="s">
        <v>197</v>
      </c>
      <c r="S38" s="57" t="s">
        <v>178</v>
      </c>
    </row>
    <row r="39" spans="1:19" ht="48" x14ac:dyDescent="0.3">
      <c r="A39" s="210">
        <v>36</v>
      </c>
      <c r="B39" s="54" t="s">
        <v>183</v>
      </c>
      <c r="C39" s="54" t="s">
        <v>184</v>
      </c>
      <c r="D39" s="54">
        <v>70156018</v>
      </c>
      <c r="E39" s="55">
        <v>117800937</v>
      </c>
      <c r="F39" s="55">
        <v>617800928</v>
      </c>
      <c r="G39" s="54" t="s">
        <v>198</v>
      </c>
      <c r="H39" s="54" t="s">
        <v>81</v>
      </c>
      <c r="I39" s="54" t="s">
        <v>104</v>
      </c>
      <c r="J39" s="54" t="s">
        <v>104</v>
      </c>
      <c r="K39" s="54" t="s">
        <v>199</v>
      </c>
      <c r="L39" s="55">
        <v>700000</v>
      </c>
      <c r="M39" s="55">
        <f t="shared" si="5"/>
        <v>595000</v>
      </c>
      <c r="N39" s="54">
        <v>2023</v>
      </c>
      <c r="O39" s="54">
        <v>2023</v>
      </c>
      <c r="P39" s="54"/>
      <c r="Q39" s="54"/>
      <c r="R39" s="54" t="s">
        <v>97</v>
      </c>
      <c r="S39" s="57" t="s">
        <v>178</v>
      </c>
    </row>
    <row r="40" spans="1:19" ht="117.6" customHeight="1" x14ac:dyDescent="0.3">
      <c r="A40" s="210">
        <v>37</v>
      </c>
      <c r="B40" s="54" t="s">
        <v>243</v>
      </c>
      <c r="C40" s="54" t="s">
        <v>244</v>
      </c>
      <c r="D40" s="54">
        <v>71006079</v>
      </c>
      <c r="E40" s="54" t="str">
        <f>"007587511"</f>
        <v>007587511</v>
      </c>
      <c r="F40" s="54">
        <v>650053672</v>
      </c>
      <c r="G40" s="54" t="s">
        <v>320</v>
      </c>
      <c r="H40" s="54" t="s">
        <v>81</v>
      </c>
      <c r="I40" s="54" t="s">
        <v>104</v>
      </c>
      <c r="J40" s="54" t="s">
        <v>254</v>
      </c>
      <c r="K40" s="54" t="s">
        <v>321</v>
      </c>
      <c r="L40" s="55">
        <v>450000</v>
      </c>
      <c r="M40" s="55">
        <f>L40/100*85</f>
        <v>382500</v>
      </c>
      <c r="N40" s="54">
        <v>2023</v>
      </c>
      <c r="O40" s="54">
        <v>2026</v>
      </c>
      <c r="P40" s="54"/>
      <c r="Q40" s="54"/>
      <c r="R40" s="54" t="s">
        <v>97</v>
      </c>
      <c r="S40" s="57" t="s">
        <v>96</v>
      </c>
    </row>
    <row r="41" spans="1:19" ht="97.8" customHeight="1" x14ac:dyDescent="0.3">
      <c r="A41" s="210">
        <v>38</v>
      </c>
      <c r="B41" s="155" t="s">
        <v>243</v>
      </c>
      <c r="C41" s="155" t="s">
        <v>244</v>
      </c>
      <c r="D41" s="155">
        <v>71006079</v>
      </c>
      <c r="E41" s="54" t="str">
        <f t="shared" ref="E41:E47" si="6">"007587511"</f>
        <v>007587511</v>
      </c>
      <c r="F41" s="155">
        <v>650053672</v>
      </c>
      <c r="G41" s="155" t="s">
        <v>322</v>
      </c>
      <c r="H41" s="155" t="s">
        <v>81</v>
      </c>
      <c r="I41" s="155" t="s">
        <v>104</v>
      </c>
      <c r="J41" s="155" t="s">
        <v>254</v>
      </c>
      <c r="K41" s="155" t="s">
        <v>323</v>
      </c>
      <c r="L41" s="156">
        <v>150000</v>
      </c>
      <c r="M41" s="156">
        <f t="shared" ref="M41:M47" si="7">L41/100*85</f>
        <v>127500</v>
      </c>
      <c r="N41" s="155">
        <v>2023</v>
      </c>
      <c r="O41" s="155">
        <v>2026</v>
      </c>
      <c r="P41" s="155"/>
      <c r="Q41" s="155"/>
      <c r="R41" s="155" t="s">
        <v>97</v>
      </c>
      <c r="S41" s="157" t="s">
        <v>96</v>
      </c>
    </row>
    <row r="42" spans="1:19" ht="97.8" customHeight="1" x14ac:dyDescent="0.3">
      <c r="A42" s="210">
        <v>39</v>
      </c>
      <c r="B42" s="155" t="s">
        <v>243</v>
      </c>
      <c r="C42" s="155" t="s">
        <v>244</v>
      </c>
      <c r="D42" s="155">
        <v>71006079</v>
      </c>
      <c r="E42" s="54" t="str">
        <f t="shared" si="6"/>
        <v>007587511</v>
      </c>
      <c r="F42" s="155">
        <v>650053672</v>
      </c>
      <c r="G42" s="155" t="s">
        <v>324</v>
      </c>
      <c r="H42" s="155" t="s">
        <v>81</v>
      </c>
      <c r="I42" s="155" t="s">
        <v>104</v>
      </c>
      <c r="J42" s="155" t="s">
        <v>254</v>
      </c>
      <c r="K42" s="155" t="s">
        <v>325</v>
      </c>
      <c r="L42" s="156">
        <v>200000</v>
      </c>
      <c r="M42" s="156">
        <f t="shared" si="7"/>
        <v>170000</v>
      </c>
      <c r="N42" s="155">
        <v>2023</v>
      </c>
      <c r="O42" s="155">
        <v>2026</v>
      </c>
      <c r="P42" s="155"/>
      <c r="Q42" s="155"/>
      <c r="R42" s="155" t="s">
        <v>97</v>
      </c>
      <c r="S42" s="157" t="s">
        <v>96</v>
      </c>
    </row>
    <row r="43" spans="1:19" ht="97.8" customHeight="1" x14ac:dyDescent="0.3">
      <c r="A43" s="210">
        <v>40</v>
      </c>
      <c r="B43" s="155" t="s">
        <v>243</v>
      </c>
      <c r="C43" s="155" t="s">
        <v>244</v>
      </c>
      <c r="D43" s="155">
        <v>71006079</v>
      </c>
      <c r="E43" s="54" t="str">
        <f t="shared" si="6"/>
        <v>007587511</v>
      </c>
      <c r="F43" s="155">
        <v>650053672</v>
      </c>
      <c r="G43" s="155" t="s">
        <v>326</v>
      </c>
      <c r="H43" s="155" t="s">
        <v>81</v>
      </c>
      <c r="I43" s="155" t="s">
        <v>104</v>
      </c>
      <c r="J43" s="155" t="s">
        <v>254</v>
      </c>
      <c r="K43" s="155" t="s">
        <v>285</v>
      </c>
      <c r="L43" s="156">
        <v>4500000</v>
      </c>
      <c r="M43" s="156">
        <f t="shared" si="7"/>
        <v>3825000</v>
      </c>
      <c r="N43" s="155">
        <v>2023</v>
      </c>
      <c r="O43" s="155">
        <v>2027</v>
      </c>
      <c r="P43" s="155"/>
      <c r="Q43" s="155"/>
      <c r="R43" s="155" t="s">
        <v>164</v>
      </c>
      <c r="S43" s="157" t="s">
        <v>96</v>
      </c>
    </row>
    <row r="44" spans="1:19" ht="97.8" customHeight="1" x14ac:dyDescent="0.3">
      <c r="A44" s="210">
        <v>41</v>
      </c>
      <c r="B44" s="155" t="s">
        <v>243</v>
      </c>
      <c r="C44" s="155" t="s">
        <v>244</v>
      </c>
      <c r="D44" s="155">
        <v>71006079</v>
      </c>
      <c r="E44" s="54" t="str">
        <f t="shared" si="6"/>
        <v>007587511</v>
      </c>
      <c r="F44" s="155">
        <v>650053672</v>
      </c>
      <c r="G44" s="155" t="s">
        <v>327</v>
      </c>
      <c r="H44" s="155" t="s">
        <v>81</v>
      </c>
      <c r="I44" s="155" t="s">
        <v>104</v>
      </c>
      <c r="J44" s="155" t="s">
        <v>254</v>
      </c>
      <c r="K44" s="155" t="s">
        <v>328</v>
      </c>
      <c r="L44" s="156">
        <v>3500000</v>
      </c>
      <c r="M44" s="156">
        <f t="shared" si="7"/>
        <v>2975000</v>
      </c>
      <c r="N44" s="155">
        <v>2023</v>
      </c>
      <c r="O44" s="155">
        <v>2027</v>
      </c>
      <c r="P44" s="155"/>
      <c r="Q44" s="155"/>
      <c r="R44" s="155" t="s">
        <v>164</v>
      </c>
      <c r="S44" s="157" t="s">
        <v>96</v>
      </c>
    </row>
    <row r="45" spans="1:19" ht="97.8" customHeight="1" x14ac:dyDescent="0.3">
      <c r="A45" s="210">
        <v>42</v>
      </c>
      <c r="B45" s="155" t="s">
        <v>243</v>
      </c>
      <c r="C45" s="155" t="s">
        <v>244</v>
      </c>
      <c r="D45" s="155">
        <v>71006079</v>
      </c>
      <c r="E45" s="54" t="str">
        <f t="shared" si="6"/>
        <v>007587511</v>
      </c>
      <c r="F45" s="155">
        <v>650053672</v>
      </c>
      <c r="G45" s="155" t="s">
        <v>329</v>
      </c>
      <c r="H45" s="155" t="s">
        <v>81</v>
      </c>
      <c r="I45" s="155" t="s">
        <v>104</v>
      </c>
      <c r="J45" s="155" t="s">
        <v>254</v>
      </c>
      <c r="K45" s="155" t="s">
        <v>330</v>
      </c>
      <c r="L45" s="156">
        <v>1000000</v>
      </c>
      <c r="M45" s="156">
        <f t="shared" si="7"/>
        <v>850000</v>
      </c>
      <c r="N45" s="155">
        <v>2023</v>
      </c>
      <c r="O45" s="155">
        <v>2026</v>
      </c>
      <c r="P45" s="155"/>
      <c r="Q45" s="155"/>
      <c r="R45" s="155" t="s">
        <v>164</v>
      </c>
      <c r="S45" s="157" t="s">
        <v>96</v>
      </c>
    </row>
    <row r="46" spans="1:19" ht="97.8" customHeight="1" x14ac:dyDescent="0.3">
      <c r="A46" s="210">
        <v>43</v>
      </c>
      <c r="B46" s="155" t="s">
        <v>243</v>
      </c>
      <c r="C46" s="155" t="s">
        <v>244</v>
      </c>
      <c r="D46" s="155">
        <v>71006079</v>
      </c>
      <c r="E46" s="54" t="str">
        <f t="shared" si="6"/>
        <v>007587511</v>
      </c>
      <c r="F46" s="155">
        <v>650053672</v>
      </c>
      <c r="G46" s="155" t="s">
        <v>331</v>
      </c>
      <c r="H46" s="155" t="s">
        <v>81</v>
      </c>
      <c r="I46" s="155" t="s">
        <v>104</v>
      </c>
      <c r="J46" s="155" t="s">
        <v>254</v>
      </c>
      <c r="K46" s="155" t="s">
        <v>332</v>
      </c>
      <c r="L46" s="156">
        <v>2500000</v>
      </c>
      <c r="M46" s="156">
        <f t="shared" si="7"/>
        <v>2125000</v>
      </c>
      <c r="N46" s="155">
        <v>2023</v>
      </c>
      <c r="O46" s="155">
        <v>2026</v>
      </c>
      <c r="P46" s="155"/>
      <c r="Q46" s="155"/>
      <c r="R46" s="155" t="s">
        <v>164</v>
      </c>
      <c r="S46" s="157" t="s">
        <v>96</v>
      </c>
    </row>
    <row r="47" spans="1:19" ht="97.8" customHeight="1" x14ac:dyDescent="0.3">
      <c r="A47" s="210">
        <v>44</v>
      </c>
      <c r="B47" s="155" t="s">
        <v>243</v>
      </c>
      <c r="C47" s="155" t="s">
        <v>244</v>
      </c>
      <c r="D47" s="155">
        <v>71006079</v>
      </c>
      <c r="E47" s="54" t="str">
        <f t="shared" si="6"/>
        <v>007587511</v>
      </c>
      <c r="F47" s="155">
        <v>650053672</v>
      </c>
      <c r="G47" s="155" t="s">
        <v>333</v>
      </c>
      <c r="H47" s="155" t="s">
        <v>81</v>
      </c>
      <c r="I47" s="155" t="s">
        <v>104</v>
      </c>
      <c r="J47" s="155" t="s">
        <v>254</v>
      </c>
      <c r="K47" s="155" t="s">
        <v>334</v>
      </c>
      <c r="L47" s="156">
        <v>300000</v>
      </c>
      <c r="M47" s="156">
        <f t="shared" si="7"/>
        <v>255000</v>
      </c>
      <c r="N47" s="155">
        <v>2023</v>
      </c>
      <c r="O47" s="155">
        <v>2027</v>
      </c>
      <c r="P47" s="155"/>
      <c r="Q47" s="155"/>
      <c r="R47" s="155" t="s">
        <v>164</v>
      </c>
      <c r="S47" s="157" t="s">
        <v>96</v>
      </c>
    </row>
    <row r="48" spans="1:19" ht="97.8" customHeight="1" x14ac:dyDescent="0.3">
      <c r="A48" s="210">
        <v>45</v>
      </c>
      <c r="B48" s="199" t="s">
        <v>335</v>
      </c>
      <c r="C48" s="199" t="s">
        <v>336</v>
      </c>
      <c r="D48" s="199">
        <v>70995150</v>
      </c>
      <c r="E48" s="199" t="s">
        <v>337</v>
      </c>
      <c r="F48" s="199">
        <v>600100731</v>
      </c>
      <c r="G48" s="199" t="s">
        <v>338</v>
      </c>
      <c r="H48" s="199" t="s">
        <v>81</v>
      </c>
      <c r="I48" s="199" t="s">
        <v>104</v>
      </c>
      <c r="J48" s="199" t="s">
        <v>339</v>
      </c>
      <c r="K48" s="199" t="s">
        <v>340</v>
      </c>
      <c r="L48" s="260">
        <v>500000</v>
      </c>
      <c r="M48" s="260">
        <v>425000</v>
      </c>
      <c r="N48" s="263" t="s">
        <v>341</v>
      </c>
      <c r="O48" s="263" t="s">
        <v>342</v>
      </c>
      <c r="P48" s="199"/>
      <c r="Q48" s="199"/>
      <c r="R48" s="199" t="s">
        <v>544</v>
      </c>
      <c r="S48" s="261" t="s">
        <v>178</v>
      </c>
    </row>
    <row r="49" spans="1:19" ht="75.599999999999994" customHeight="1" x14ac:dyDescent="0.3">
      <c r="A49" s="210">
        <v>46</v>
      </c>
      <c r="B49" s="54" t="s">
        <v>343</v>
      </c>
      <c r="C49" s="54" t="s">
        <v>344</v>
      </c>
      <c r="D49" s="54">
        <v>70157359</v>
      </c>
      <c r="E49" s="54">
        <v>7587520</v>
      </c>
      <c r="F49" s="54">
        <v>600100014</v>
      </c>
      <c r="G49" s="54" t="s">
        <v>324</v>
      </c>
      <c r="H49" s="54" t="s">
        <v>103</v>
      </c>
      <c r="I49" s="54" t="s">
        <v>104</v>
      </c>
      <c r="J49" s="54" t="s">
        <v>344</v>
      </c>
      <c r="K49" s="54" t="s">
        <v>345</v>
      </c>
      <c r="L49" s="55">
        <v>150000</v>
      </c>
      <c r="M49" s="55">
        <v>127500</v>
      </c>
      <c r="N49" s="30">
        <v>2024</v>
      </c>
      <c r="O49" s="54">
        <v>2025</v>
      </c>
      <c r="P49" s="54"/>
      <c r="Q49" s="54"/>
      <c r="R49" s="54" t="s">
        <v>346</v>
      </c>
      <c r="S49" s="57" t="s">
        <v>96</v>
      </c>
    </row>
    <row r="50" spans="1:19" ht="55.2" customHeight="1" x14ac:dyDescent="0.3">
      <c r="A50" s="210">
        <v>47</v>
      </c>
      <c r="B50" s="23" t="s">
        <v>343</v>
      </c>
      <c r="C50" s="23" t="s">
        <v>344</v>
      </c>
      <c r="D50" s="23">
        <v>70157359</v>
      </c>
      <c r="E50" s="23">
        <v>7587520</v>
      </c>
      <c r="F50" s="23">
        <v>600100014</v>
      </c>
      <c r="G50" s="23" t="s">
        <v>754</v>
      </c>
      <c r="H50" s="23" t="s">
        <v>103</v>
      </c>
      <c r="I50" s="23" t="s">
        <v>104</v>
      </c>
      <c r="J50" s="23" t="s">
        <v>344</v>
      </c>
      <c r="K50" s="262" t="s">
        <v>755</v>
      </c>
      <c r="L50" s="239">
        <v>1500000</v>
      </c>
      <c r="M50" s="239">
        <f>L50*0.85</f>
        <v>1275000</v>
      </c>
      <c r="N50" s="238">
        <v>2024</v>
      </c>
      <c r="O50" s="238">
        <v>2026</v>
      </c>
      <c r="P50" s="238"/>
      <c r="Q50" s="238"/>
      <c r="R50" s="238" t="s">
        <v>756</v>
      </c>
      <c r="S50" s="259" t="s">
        <v>96</v>
      </c>
    </row>
    <row r="51" spans="1:19" ht="55.2" customHeight="1" x14ac:dyDescent="0.3">
      <c r="A51" s="210">
        <v>48</v>
      </c>
      <c r="B51" s="23" t="s">
        <v>343</v>
      </c>
      <c r="C51" s="23" t="s">
        <v>344</v>
      </c>
      <c r="D51" s="23">
        <v>70157359</v>
      </c>
      <c r="E51" s="23">
        <v>7587520</v>
      </c>
      <c r="F51" s="23">
        <v>600100014</v>
      </c>
      <c r="G51" s="23" t="s">
        <v>757</v>
      </c>
      <c r="H51" s="23" t="s">
        <v>103</v>
      </c>
      <c r="I51" s="23" t="s">
        <v>104</v>
      </c>
      <c r="J51" s="23" t="s">
        <v>344</v>
      </c>
      <c r="K51" s="23" t="s">
        <v>762</v>
      </c>
      <c r="L51" s="239">
        <v>14500000</v>
      </c>
      <c r="M51" s="239">
        <f t="shared" ref="M51:M54" si="8">L51*0.85</f>
        <v>12325000</v>
      </c>
      <c r="N51" s="238">
        <v>2024</v>
      </c>
      <c r="O51" s="238">
        <v>2027</v>
      </c>
      <c r="P51" s="238"/>
      <c r="Q51" s="238"/>
      <c r="R51" s="238" t="s">
        <v>756</v>
      </c>
      <c r="S51" s="259" t="s">
        <v>126</v>
      </c>
    </row>
    <row r="52" spans="1:19" ht="55.2" customHeight="1" x14ac:dyDescent="0.3">
      <c r="A52" s="210">
        <v>49</v>
      </c>
      <c r="B52" s="23" t="s">
        <v>343</v>
      </c>
      <c r="C52" s="23" t="s">
        <v>344</v>
      </c>
      <c r="D52" s="23">
        <v>70157359</v>
      </c>
      <c r="E52" s="23">
        <v>7587520</v>
      </c>
      <c r="F52" s="23">
        <v>600100014</v>
      </c>
      <c r="G52" s="23" t="s">
        <v>758</v>
      </c>
      <c r="H52" s="23" t="s">
        <v>103</v>
      </c>
      <c r="I52" s="23" t="s">
        <v>104</v>
      </c>
      <c r="J52" s="23" t="s">
        <v>344</v>
      </c>
      <c r="K52" s="23" t="s">
        <v>763</v>
      </c>
      <c r="L52" s="239">
        <v>9500000</v>
      </c>
      <c r="M52" s="239">
        <f t="shared" si="8"/>
        <v>8075000</v>
      </c>
      <c r="N52" s="238">
        <v>2024</v>
      </c>
      <c r="O52" s="238">
        <v>2027</v>
      </c>
      <c r="P52" s="238"/>
      <c r="Q52" s="238"/>
      <c r="R52" s="23" t="s">
        <v>759</v>
      </c>
      <c r="S52" s="259" t="s">
        <v>96</v>
      </c>
    </row>
    <row r="53" spans="1:19" ht="55.2" customHeight="1" x14ac:dyDescent="0.3">
      <c r="A53" s="210">
        <v>50</v>
      </c>
      <c r="B53" s="23" t="s">
        <v>343</v>
      </c>
      <c r="C53" s="23" t="s">
        <v>344</v>
      </c>
      <c r="D53" s="23">
        <v>70157359</v>
      </c>
      <c r="E53" s="23">
        <v>7587520</v>
      </c>
      <c r="F53" s="23">
        <v>600100014</v>
      </c>
      <c r="G53" s="23" t="s">
        <v>760</v>
      </c>
      <c r="H53" s="23" t="s">
        <v>103</v>
      </c>
      <c r="I53" s="23" t="s">
        <v>104</v>
      </c>
      <c r="J53" s="23" t="s">
        <v>344</v>
      </c>
      <c r="K53" s="23" t="s">
        <v>764</v>
      </c>
      <c r="L53" s="239">
        <v>11600000</v>
      </c>
      <c r="M53" s="239">
        <f t="shared" si="8"/>
        <v>9860000</v>
      </c>
      <c r="N53" s="238">
        <v>2024</v>
      </c>
      <c r="O53" s="238">
        <v>2027</v>
      </c>
      <c r="P53" s="238"/>
      <c r="Q53" s="238"/>
      <c r="R53" s="23" t="s">
        <v>759</v>
      </c>
      <c r="S53" s="259" t="s">
        <v>96</v>
      </c>
    </row>
    <row r="54" spans="1:19" ht="55.2" customHeight="1" x14ac:dyDescent="0.3">
      <c r="A54" s="210">
        <v>51</v>
      </c>
      <c r="B54" s="23" t="s">
        <v>343</v>
      </c>
      <c r="C54" s="23" t="s">
        <v>344</v>
      </c>
      <c r="D54" s="23">
        <v>70157359</v>
      </c>
      <c r="E54" s="23">
        <v>7587520</v>
      </c>
      <c r="F54" s="23">
        <v>600100014</v>
      </c>
      <c r="G54" s="23" t="s">
        <v>765</v>
      </c>
      <c r="H54" s="23" t="s">
        <v>103</v>
      </c>
      <c r="I54" s="23" t="s">
        <v>104</v>
      </c>
      <c r="J54" s="23" t="s">
        <v>344</v>
      </c>
      <c r="K54" s="23" t="s">
        <v>761</v>
      </c>
      <c r="L54" s="239">
        <v>350000</v>
      </c>
      <c r="M54" s="239">
        <f t="shared" si="8"/>
        <v>297500</v>
      </c>
      <c r="N54" s="238">
        <v>2024</v>
      </c>
      <c r="O54" s="238">
        <v>2027</v>
      </c>
      <c r="P54" s="238"/>
      <c r="Q54" s="238"/>
      <c r="R54" s="23" t="s">
        <v>759</v>
      </c>
      <c r="S54" s="259" t="s">
        <v>96</v>
      </c>
    </row>
    <row r="55" spans="1:19" ht="48" x14ac:dyDescent="0.3">
      <c r="A55" s="210">
        <v>52</v>
      </c>
      <c r="B55" s="54" t="s">
        <v>356</v>
      </c>
      <c r="C55" s="54" t="s">
        <v>357</v>
      </c>
      <c r="D55" s="54">
        <v>70989982</v>
      </c>
      <c r="E55" s="54">
        <v>7587147</v>
      </c>
      <c r="F55" s="54">
        <v>600099784</v>
      </c>
      <c r="G55" s="54" t="s">
        <v>358</v>
      </c>
      <c r="H55" s="54" t="s">
        <v>103</v>
      </c>
      <c r="I55" s="54" t="s">
        <v>98</v>
      </c>
      <c r="J55" s="54" t="s">
        <v>359</v>
      </c>
      <c r="K55" s="54" t="s">
        <v>614</v>
      </c>
      <c r="L55" s="55">
        <v>60000000</v>
      </c>
      <c r="M55" s="55">
        <f>L55/100*85</f>
        <v>51000000</v>
      </c>
      <c r="N55" s="54">
        <v>2023</v>
      </c>
      <c r="O55" s="54">
        <v>2027</v>
      </c>
      <c r="P55" s="54" t="s">
        <v>99</v>
      </c>
      <c r="Q55" s="54" t="s">
        <v>99</v>
      </c>
      <c r="R55" s="54" t="s">
        <v>120</v>
      </c>
      <c r="S55" s="57" t="s">
        <v>96</v>
      </c>
    </row>
    <row r="56" spans="1:19" ht="60" x14ac:dyDescent="0.3">
      <c r="A56" s="210">
        <v>53</v>
      </c>
      <c r="B56" s="54" t="s">
        <v>371</v>
      </c>
      <c r="C56" s="54" t="s">
        <v>372</v>
      </c>
      <c r="D56" s="144">
        <v>70990018</v>
      </c>
      <c r="E56" s="144" t="str">
        <f>"007587228"</f>
        <v>007587228</v>
      </c>
      <c r="F56" s="144">
        <v>600099831</v>
      </c>
      <c r="G56" s="54" t="s">
        <v>575</v>
      </c>
      <c r="H56" s="144" t="s">
        <v>81</v>
      </c>
      <c r="I56" s="144" t="s">
        <v>104</v>
      </c>
      <c r="J56" s="144" t="s">
        <v>373</v>
      </c>
      <c r="K56" s="54" t="s">
        <v>576</v>
      </c>
      <c r="L56" s="145">
        <v>1000000</v>
      </c>
      <c r="M56" s="145">
        <f>L56/100*85</f>
        <v>850000</v>
      </c>
      <c r="N56" s="144">
        <v>2025</v>
      </c>
      <c r="O56" s="144">
        <v>2025</v>
      </c>
      <c r="P56" s="144"/>
      <c r="Q56" s="144"/>
      <c r="R56" s="144" t="s">
        <v>97</v>
      </c>
      <c r="S56" s="146" t="s">
        <v>96</v>
      </c>
    </row>
    <row r="57" spans="1:19" ht="60" x14ac:dyDescent="0.3">
      <c r="A57" s="210">
        <v>54</v>
      </c>
      <c r="B57" s="54" t="s">
        <v>371</v>
      </c>
      <c r="C57" s="54" t="s">
        <v>372</v>
      </c>
      <c r="D57" s="144">
        <v>70990018</v>
      </c>
      <c r="E57" s="144" t="str">
        <f>"007587228"</f>
        <v>007587228</v>
      </c>
      <c r="F57" s="144">
        <v>600099831</v>
      </c>
      <c r="G57" s="54" t="s">
        <v>577</v>
      </c>
      <c r="H57" s="144" t="s">
        <v>81</v>
      </c>
      <c r="I57" s="144" t="s">
        <v>104</v>
      </c>
      <c r="J57" s="144" t="s">
        <v>373</v>
      </c>
      <c r="K57" s="54" t="s">
        <v>578</v>
      </c>
      <c r="L57" s="145">
        <v>1000000</v>
      </c>
      <c r="M57" s="145">
        <v>850000</v>
      </c>
      <c r="N57" s="144">
        <v>2025</v>
      </c>
      <c r="O57" s="144">
        <v>2025</v>
      </c>
      <c r="P57" s="144" t="s">
        <v>99</v>
      </c>
      <c r="Q57" s="144"/>
      <c r="R57" s="144" t="s">
        <v>97</v>
      </c>
      <c r="S57" s="146" t="s">
        <v>96</v>
      </c>
    </row>
    <row r="58" spans="1:19" ht="60" x14ac:dyDescent="0.3">
      <c r="A58" s="210">
        <v>55</v>
      </c>
      <c r="B58" s="54" t="s">
        <v>371</v>
      </c>
      <c r="C58" s="54" t="s">
        <v>372</v>
      </c>
      <c r="D58" s="144">
        <v>70990018</v>
      </c>
      <c r="E58" s="144" t="str">
        <f t="shared" ref="E58:E62" si="9">"007587228"</f>
        <v>007587228</v>
      </c>
      <c r="F58" s="144">
        <v>600099831</v>
      </c>
      <c r="G58" s="54" t="s">
        <v>374</v>
      </c>
      <c r="H58" s="144" t="s">
        <v>81</v>
      </c>
      <c r="I58" s="144" t="s">
        <v>104</v>
      </c>
      <c r="J58" s="144" t="s">
        <v>373</v>
      </c>
      <c r="K58" s="54" t="s">
        <v>375</v>
      </c>
      <c r="L58" s="145">
        <v>1500000</v>
      </c>
      <c r="M58" s="145">
        <f t="shared" ref="M58:M62" si="10">L58/100*85</f>
        <v>1275000</v>
      </c>
      <c r="N58" s="144">
        <v>2025</v>
      </c>
      <c r="O58" s="144">
        <v>2025</v>
      </c>
      <c r="P58" s="144"/>
      <c r="Q58" s="144"/>
      <c r="R58" s="144" t="s">
        <v>97</v>
      </c>
      <c r="S58" s="146" t="s">
        <v>96</v>
      </c>
    </row>
    <row r="59" spans="1:19" ht="60" x14ac:dyDescent="0.3">
      <c r="A59" s="210">
        <v>56</v>
      </c>
      <c r="B59" s="54" t="s">
        <v>371</v>
      </c>
      <c r="C59" s="54" t="s">
        <v>372</v>
      </c>
      <c r="D59" s="144">
        <v>70990018</v>
      </c>
      <c r="E59" s="144" t="str">
        <f t="shared" si="9"/>
        <v>007587228</v>
      </c>
      <c r="F59" s="144">
        <v>600099831</v>
      </c>
      <c r="G59" s="144" t="s">
        <v>376</v>
      </c>
      <c r="H59" s="144" t="s">
        <v>81</v>
      </c>
      <c r="I59" s="144" t="s">
        <v>104</v>
      </c>
      <c r="J59" s="144" t="s">
        <v>373</v>
      </c>
      <c r="K59" s="54" t="s">
        <v>377</v>
      </c>
      <c r="L59" s="145">
        <v>1000000</v>
      </c>
      <c r="M59" s="145">
        <f t="shared" si="10"/>
        <v>850000</v>
      </c>
      <c r="N59" s="144">
        <v>2024</v>
      </c>
      <c r="O59" s="144">
        <v>2024</v>
      </c>
      <c r="P59" s="144"/>
      <c r="Q59" s="144"/>
      <c r="R59" s="144" t="s">
        <v>164</v>
      </c>
      <c r="S59" s="146" t="s">
        <v>96</v>
      </c>
    </row>
    <row r="60" spans="1:19" ht="60" x14ac:dyDescent="0.3">
      <c r="A60" s="210">
        <v>57</v>
      </c>
      <c r="B60" s="54" t="s">
        <v>371</v>
      </c>
      <c r="C60" s="54" t="s">
        <v>372</v>
      </c>
      <c r="D60" s="144">
        <v>70990018</v>
      </c>
      <c r="E60" s="144" t="str">
        <f t="shared" si="9"/>
        <v>007587228</v>
      </c>
      <c r="F60" s="144">
        <v>600099831</v>
      </c>
      <c r="G60" s="54" t="s">
        <v>378</v>
      </c>
      <c r="H60" s="144" t="s">
        <v>81</v>
      </c>
      <c r="I60" s="144" t="s">
        <v>104</v>
      </c>
      <c r="J60" s="144" t="s">
        <v>373</v>
      </c>
      <c r="K60" s="54" t="s">
        <v>379</v>
      </c>
      <c r="L60" s="145">
        <v>6000000</v>
      </c>
      <c r="M60" s="145">
        <f t="shared" si="10"/>
        <v>5100000</v>
      </c>
      <c r="N60" s="144">
        <v>2025</v>
      </c>
      <c r="O60" s="144">
        <v>2026</v>
      </c>
      <c r="P60" s="144"/>
      <c r="Q60" s="144"/>
      <c r="R60" s="144" t="s">
        <v>97</v>
      </c>
      <c r="S60" s="146" t="s">
        <v>96</v>
      </c>
    </row>
    <row r="61" spans="1:19" ht="60" x14ac:dyDescent="0.3">
      <c r="A61" s="210">
        <v>58</v>
      </c>
      <c r="B61" s="54" t="s">
        <v>371</v>
      </c>
      <c r="C61" s="54" t="s">
        <v>372</v>
      </c>
      <c r="D61" s="144">
        <v>70990018</v>
      </c>
      <c r="E61" s="144" t="str">
        <f t="shared" si="9"/>
        <v>007587228</v>
      </c>
      <c r="F61" s="144">
        <v>600099831</v>
      </c>
      <c r="G61" s="54" t="s">
        <v>380</v>
      </c>
      <c r="H61" s="144" t="s">
        <v>81</v>
      </c>
      <c r="I61" s="144" t="s">
        <v>104</v>
      </c>
      <c r="J61" s="144" t="s">
        <v>373</v>
      </c>
      <c r="K61" s="54" t="s">
        <v>580</v>
      </c>
      <c r="L61" s="145">
        <v>45000000</v>
      </c>
      <c r="M61" s="145">
        <f t="shared" si="10"/>
        <v>38250000</v>
      </c>
      <c r="N61" s="144">
        <v>2025</v>
      </c>
      <c r="O61" s="144">
        <v>2027</v>
      </c>
      <c r="P61" s="144" t="s">
        <v>126</v>
      </c>
      <c r="Q61" s="144"/>
      <c r="R61" s="144" t="s">
        <v>97</v>
      </c>
      <c r="S61" s="146" t="s">
        <v>96</v>
      </c>
    </row>
    <row r="62" spans="1:19" ht="60" x14ac:dyDescent="0.3">
      <c r="A62" s="210">
        <v>59</v>
      </c>
      <c r="B62" s="54" t="s">
        <v>371</v>
      </c>
      <c r="C62" s="54" t="s">
        <v>372</v>
      </c>
      <c r="D62" s="144">
        <v>70990018</v>
      </c>
      <c r="E62" s="144" t="str">
        <f t="shared" si="9"/>
        <v>007587228</v>
      </c>
      <c r="F62" s="144">
        <v>600099831</v>
      </c>
      <c r="G62" s="54" t="s">
        <v>381</v>
      </c>
      <c r="H62" s="144" t="s">
        <v>81</v>
      </c>
      <c r="I62" s="144" t="s">
        <v>104</v>
      </c>
      <c r="J62" s="144" t="s">
        <v>373</v>
      </c>
      <c r="K62" s="54" t="s">
        <v>579</v>
      </c>
      <c r="L62" s="145">
        <v>3000000</v>
      </c>
      <c r="M62" s="145">
        <f t="shared" si="10"/>
        <v>2550000</v>
      </c>
      <c r="N62" s="144">
        <v>2025</v>
      </c>
      <c r="O62" s="144">
        <v>2026</v>
      </c>
      <c r="P62" s="144"/>
      <c r="Q62" s="144"/>
      <c r="R62" s="144" t="s">
        <v>97</v>
      </c>
      <c r="S62" s="146" t="s">
        <v>96</v>
      </c>
    </row>
    <row r="63" spans="1:19" ht="24.6" thickBot="1" x14ac:dyDescent="0.35">
      <c r="A63" s="210">
        <v>60</v>
      </c>
      <c r="B63" s="54" t="s">
        <v>382</v>
      </c>
      <c r="C63" s="54" t="s">
        <v>383</v>
      </c>
      <c r="D63" s="144">
        <v>75018373</v>
      </c>
      <c r="E63" s="144">
        <v>7587562</v>
      </c>
      <c r="F63" s="144">
        <v>600100057</v>
      </c>
      <c r="G63" s="144" t="s">
        <v>384</v>
      </c>
      <c r="H63" s="144" t="s">
        <v>81</v>
      </c>
      <c r="I63" s="144" t="s">
        <v>104</v>
      </c>
      <c r="J63" s="144" t="s">
        <v>249</v>
      </c>
      <c r="K63" s="54" t="s">
        <v>385</v>
      </c>
      <c r="L63" s="145">
        <v>2000000</v>
      </c>
      <c r="M63" s="145">
        <v>1700000</v>
      </c>
      <c r="N63" s="144">
        <v>2022</v>
      </c>
      <c r="O63" s="144">
        <v>2022</v>
      </c>
      <c r="P63" s="144"/>
      <c r="Q63" s="144"/>
      <c r="R63" s="144" t="s">
        <v>544</v>
      </c>
      <c r="S63" s="146" t="s">
        <v>96</v>
      </c>
    </row>
    <row r="64" spans="1:19" ht="60.6" thickBot="1" x14ac:dyDescent="0.35">
      <c r="A64" s="210">
        <v>61</v>
      </c>
      <c r="B64" s="54" t="s">
        <v>386</v>
      </c>
      <c r="C64" s="54" t="s">
        <v>387</v>
      </c>
      <c r="D64" s="54">
        <v>70156620</v>
      </c>
      <c r="E64" s="54">
        <v>7587503</v>
      </c>
      <c r="F64" s="54">
        <v>600099997</v>
      </c>
      <c r="G64" s="158" t="s">
        <v>388</v>
      </c>
      <c r="H64" s="158" t="s">
        <v>81</v>
      </c>
      <c r="I64" s="158" t="s">
        <v>104</v>
      </c>
      <c r="J64" s="158" t="s">
        <v>389</v>
      </c>
      <c r="K64" s="158" t="s">
        <v>390</v>
      </c>
      <c r="L64" s="159">
        <v>2000000</v>
      </c>
      <c r="M64" s="159">
        <f t="shared" ref="M64:M65" si="11">L64/100*85</f>
        <v>1700000</v>
      </c>
      <c r="N64" s="160">
        <v>45108</v>
      </c>
      <c r="O64" s="160">
        <v>45139</v>
      </c>
      <c r="P64" s="158"/>
      <c r="Q64" s="158"/>
      <c r="R64" s="158" t="s">
        <v>616</v>
      </c>
      <c r="S64" s="161" t="s">
        <v>96</v>
      </c>
    </row>
    <row r="65" spans="1:19" ht="60.6" thickBot="1" x14ac:dyDescent="0.35">
      <c r="A65" s="210">
        <v>62</v>
      </c>
      <c r="B65" s="54" t="s">
        <v>386</v>
      </c>
      <c r="C65" s="54" t="s">
        <v>387</v>
      </c>
      <c r="D65" s="54">
        <v>70156620</v>
      </c>
      <c r="E65" s="54">
        <v>7587503</v>
      </c>
      <c r="F65" s="54">
        <v>600099997</v>
      </c>
      <c r="G65" s="162" t="s">
        <v>391</v>
      </c>
      <c r="H65" s="162" t="s">
        <v>81</v>
      </c>
      <c r="I65" s="162" t="s">
        <v>104</v>
      </c>
      <c r="J65" s="162" t="s">
        <v>389</v>
      </c>
      <c r="K65" s="162" t="s">
        <v>392</v>
      </c>
      <c r="L65" s="163">
        <v>500000</v>
      </c>
      <c r="M65" s="159">
        <f t="shared" si="11"/>
        <v>425000</v>
      </c>
      <c r="N65" s="164">
        <v>45474</v>
      </c>
      <c r="O65" s="164">
        <v>45505</v>
      </c>
      <c r="P65" s="162"/>
      <c r="Q65" s="162"/>
      <c r="R65" s="162" t="s">
        <v>393</v>
      </c>
      <c r="S65" s="165" t="s">
        <v>96</v>
      </c>
    </row>
    <row r="66" spans="1:19" ht="60.6" thickBot="1" x14ac:dyDescent="0.35">
      <c r="A66" s="210">
        <v>63</v>
      </c>
      <c r="B66" s="54" t="s">
        <v>386</v>
      </c>
      <c r="C66" s="54" t="s">
        <v>387</v>
      </c>
      <c r="D66" s="54">
        <v>70156620</v>
      </c>
      <c r="E66" s="54">
        <v>7587503</v>
      </c>
      <c r="F66" s="54">
        <v>600099997</v>
      </c>
      <c r="G66" s="162" t="s">
        <v>617</v>
      </c>
      <c r="H66" s="158" t="s">
        <v>81</v>
      </c>
      <c r="I66" s="158" t="s">
        <v>104</v>
      </c>
      <c r="J66" s="158" t="s">
        <v>389</v>
      </c>
      <c r="K66" s="162" t="s">
        <v>618</v>
      </c>
      <c r="L66" s="163">
        <v>1500000</v>
      </c>
      <c r="M66" s="159">
        <v>1275000</v>
      </c>
      <c r="N66" s="164">
        <v>45474</v>
      </c>
      <c r="O66" s="164">
        <v>45505</v>
      </c>
      <c r="P66" s="162"/>
      <c r="Q66" s="162" t="s">
        <v>126</v>
      </c>
      <c r="R66" s="162" t="s">
        <v>97</v>
      </c>
      <c r="S66" s="165" t="s">
        <v>96</v>
      </c>
    </row>
    <row r="67" spans="1:19" ht="60" x14ac:dyDescent="0.3">
      <c r="A67" s="210">
        <v>64</v>
      </c>
      <c r="B67" s="54" t="s">
        <v>386</v>
      </c>
      <c r="C67" s="54" t="s">
        <v>387</v>
      </c>
      <c r="D67" s="54">
        <v>70156620</v>
      </c>
      <c r="E67" s="54">
        <v>7587503</v>
      </c>
      <c r="F67" s="54">
        <v>600099997</v>
      </c>
      <c r="G67" s="162" t="s">
        <v>395</v>
      </c>
      <c r="H67" s="162" t="s">
        <v>81</v>
      </c>
      <c r="I67" s="162" t="s">
        <v>104</v>
      </c>
      <c r="J67" s="162" t="s">
        <v>389</v>
      </c>
      <c r="K67" s="162" t="s">
        <v>396</v>
      </c>
      <c r="L67" s="163">
        <v>500000</v>
      </c>
      <c r="M67" s="159">
        <f t="shared" ref="M67" si="12">L67/100*85</f>
        <v>425000</v>
      </c>
      <c r="N67" s="162">
        <v>2023</v>
      </c>
      <c r="O67" s="162">
        <v>2023</v>
      </c>
      <c r="P67" s="162"/>
      <c r="Q67" s="162"/>
      <c r="R67" s="162" t="s">
        <v>393</v>
      </c>
      <c r="S67" s="165" t="s">
        <v>96</v>
      </c>
    </row>
    <row r="68" spans="1:19" ht="60" x14ac:dyDescent="0.3">
      <c r="A68" s="210">
        <v>65</v>
      </c>
      <c r="B68" s="54" t="s">
        <v>386</v>
      </c>
      <c r="C68" s="54" t="s">
        <v>387</v>
      </c>
      <c r="D68" s="54">
        <v>70156620</v>
      </c>
      <c r="E68" s="54">
        <v>7587503</v>
      </c>
      <c r="F68" s="54">
        <v>600099997</v>
      </c>
      <c r="G68" s="54" t="s">
        <v>397</v>
      </c>
      <c r="H68" s="54" t="s">
        <v>81</v>
      </c>
      <c r="I68" s="54" t="s">
        <v>104</v>
      </c>
      <c r="J68" s="54" t="s">
        <v>389</v>
      </c>
      <c r="K68" s="54" t="s">
        <v>398</v>
      </c>
      <c r="L68" s="55">
        <v>250000</v>
      </c>
      <c r="M68" s="55">
        <f t="shared" ref="M68" si="13">L68/100*85</f>
        <v>212500</v>
      </c>
      <c r="N68" s="54">
        <v>2023</v>
      </c>
      <c r="O68" s="54">
        <v>2023</v>
      </c>
      <c r="P68" s="54"/>
      <c r="Q68" s="54"/>
      <c r="R68" s="54" t="s">
        <v>394</v>
      </c>
      <c r="S68" s="57" t="s">
        <v>96</v>
      </c>
    </row>
    <row r="69" spans="1:19" ht="60.6" thickBot="1" x14ac:dyDescent="0.35">
      <c r="A69" s="210">
        <v>66</v>
      </c>
      <c r="B69" s="54" t="s">
        <v>386</v>
      </c>
      <c r="C69" s="54" t="s">
        <v>387</v>
      </c>
      <c r="D69" s="54">
        <v>70156620</v>
      </c>
      <c r="E69" s="54">
        <v>7587503</v>
      </c>
      <c r="F69" s="54">
        <v>600099997</v>
      </c>
      <c r="G69" s="166" t="s">
        <v>619</v>
      </c>
      <c r="H69" s="166" t="s">
        <v>81</v>
      </c>
      <c r="I69" s="166" t="s">
        <v>104</v>
      </c>
      <c r="J69" s="166" t="s">
        <v>389</v>
      </c>
      <c r="K69" s="167" t="s">
        <v>620</v>
      </c>
      <c r="L69" s="168">
        <v>500000</v>
      </c>
      <c r="M69" s="168">
        <v>425000</v>
      </c>
      <c r="N69" s="169" t="s">
        <v>621</v>
      </c>
      <c r="O69" s="169" t="s">
        <v>622</v>
      </c>
      <c r="P69" s="170"/>
      <c r="Q69" s="169" t="s">
        <v>126</v>
      </c>
      <c r="R69" s="169" t="s">
        <v>97</v>
      </c>
      <c r="S69" s="169" t="s">
        <v>96</v>
      </c>
    </row>
    <row r="70" spans="1:19" ht="36" x14ac:dyDescent="0.3">
      <c r="A70" s="210">
        <v>67</v>
      </c>
      <c r="B70" s="54" t="s">
        <v>399</v>
      </c>
      <c r="C70" s="54" t="s">
        <v>400</v>
      </c>
      <c r="D70" s="54">
        <v>70986665</v>
      </c>
      <c r="E70" s="54">
        <v>107589320</v>
      </c>
      <c r="F70" s="54">
        <v>600103242</v>
      </c>
      <c r="G70" s="54" t="s">
        <v>401</v>
      </c>
      <c r="H70" s="54" t="s">
        <v>81</v>
      </c>
      <c r="I70" s="54" t="s">
        <v>104</v>
      </c>
      <c r="J70" s="54" t="s">
        <v>402</v>
      </c>
      <c r="K70" s="54" t="s">
        <v>403</v>
      </c>
      <c r="L70" s="55">
        <v>2000000</v>
      </c>
      <c r="M70" s="55">
        <v>1700000</v>
      </c>
      <c r="N70" s="171">
        <v>45017</v>
      </c>
      <c r="O70" s="172" t="s">
        <v>623</v>
      </c>
      <c r="P70" s="54" t="s">
        <v>99</v>
      </c>
      <c r="Q70" s="54"/>
      <c r="R70" s="54" t="s">
        <v>624</v>
      </c>
      <c r="S70" s="57" t="s">
        <v>96</v>
      </c>
    </row>
    <row r="71" spans="1:19" ht="84" x14ac:dyDescent="0.3">
      <c r="A71" s="210">
        <v>68</v>
      </c>
      <c r="B71" s="54" t="s">
        <v>409</v>
      </c>
      <c r="C71" s="54" t="s">
        <v>410</v>
      </c>
      <c r="D71" s="144">
        <v>75016176</v>
      </c>
      <c r="E71" s="54">
        <v>7587422</v>
      </c>
      <c r="F71" s="144">
        <v>600100464</v>
      </c>
      <c r="G71" s="54" t="s">
        <v>415</v>
      </c>
      <c r="H71" s="54" t="s">
        <v>103</v>
      </c>
      <c r="I71" s="144" t="s">
        <v>104</v>
      </c>
      <c r="J71" s="144" t="s">
        <v>412</v>
      </c>
      <c r="K71" s="54" t="s">
        <v>416</v>
      </c>
      <c r="L71" s="145">
        <v>2500000</v>
      </c>
      <c r="M71" s="145">
        <f t="shared" ref="M71:M77" si="14">L71/100*85</f>
        <v>2125000</v>
      </c>
      <c r="N71" s="144">
        <v>2022</v>
      </c>
      <c r="O71" s="144">
        <v>2025</v>
      </c>
      <c r="P71" s="144"/>
      <c r="Q71" s="144"/>
      <c r="R71" s="54" t="s">
        <v>414</v>
      </c>
      <c r="S71" s="146" t="s">
        <v>96</v>
      </c>
    </row>
    <row r="72" spans="1:19" ht="96" x14ac:dyDescent="0.3">
      <c r="A72" s="210">
        <v>69</v>
      </c>
      <c r="B72" s="54" t="s">
        <v>409</v>
      </c>
      <c r="C72" s="54" t="s">
        <v>410</v>
      </c>
      <c r="D72" s="144">
        <v>75016176</v>
      </c>
      <c r="E72" s="54">
        <v>7587422</v>
      </c>
      <c r="F72" s="144">
        <v>600100464</v>
      </c>
      <c r="G72" s="54" t="s">
        <v>455</v>
      </c>
      <c r="H72" s="54" t="s">
        <v>103</v>
      </c>
      <c r="I72" s="144" t="s">
        <v>104</v>
      </c>
      <c r="J72" s="144" t="s">
        <v>412</v>
      </c>
      <c r="K72" s="54" t="s">
        <v>456</v>
      </c>
      <c r="L72" s="145">
        <v>1500000</v>
      </c>
      <c r="M72" s="145">
        <f t="shared" si="14"/>
        <v>1275000</v>
      </c>
      <c r="N72" s="144">
        <v>2022</v>
      </c>
      <c r="O72" s="144">
        <v>2024</v>
      </c>
      <c r="P72" s="144"/>
      <c r="Q72" s="144"/>
      <c r="R72" s="54" t="s">
        <v>414</v>
      </c>
      <c r="S72" s="146" t="s">
        <v>96</v>
      </c>
    </row>
    <row r="73" spans="1:19" ht="84" x14ac:dyDescent="0.3">
      <c r="A73" s="210">
        <v>70</v>
      </c>
      <c r="B73" s="54" t="s">
        <v>409</v>
      </c>
      <c r="C73" s="54" t="s">
        <v>410</v>
      </c>
      <c r="D73" s="144">
        <v>75016176</v>
      </c>
      <c r="E73" s="54">
        <v>7587422</v>
      </c>
      <c r="F73" s="144">
        <v>600100464</v>
      </c>
      <c r="G73" s="54" t="s">
        <v>457</v>
      </c>
      <c r="H73" s="54" t="s">
        <v>103</v>
      </c>
      <c r="I73" s="144" t="s">
        <v>104</v>
      </c>
      <c r="J73" s="144" t="s">
        <v>412</v>
      </c>
      <c r="K73" s="54" t="s">
        <v>458</v>
      </c>
      <c r="L73" s="145">
        <v>5000000</v>
      </c>
      <c r="M73" s="145">
        <f t="shared" si="14"/>
        <v>4250000</v>
      </c>
      <c r="N73" s="144">
        <v>2022</v>
      </c>
      <c r="O73" s="144">
        <v>2024</v>
      </c>
      <c r="P73" s="144" t="s">
        <v>99</v>
      </c>
      <c r="Q73" s="144"/>
      <c r="R73" s="54" t="s">
        <v>414</v>
      </c>
      <c r="S73" s="146" t="s">
        <v>96</v>
      </c>
    </row>
    <row r="74" spans="1:19" ht="84" x14ac:dyDescent="0.3">
      <c r="A74" s="210">
        <v>71</v>
      </c>
      <c r="B74" s="54" t="s">
        <v>409</v>
      </c>
      <c r="C74" s="54" t="s">
        <v>410</v>
      </c>
      <c r="D74" s="144">
        <v>75016176</v>
      </c>
      <c r="E74" s="54">
        <v>7587422</v>
      </c>
      <c r="F74" s="144">
        <v>600100464</v>
      </c>
      <c r="G74" s="54" t="s">
        <v>459</v>
      </c>
      <c r="H74" s="54" t="s">
        <v>103</v>
      </c>
      <c r="I74" s="144" t="s">
        <v>104</v>
      </c>
      <c r="J74" s="144" t="s">
        <v>412</v>
      </c>
      <c r="K74" s="54" t="s">
        <v>460</v>
      </c>
      <c r="L74" s="145">
        <v>800000</v>
      </c>
      <c r="M74" s="145">
        <f t="shared" si="14"/>
        <v>680000</v>
      </c>
      <c r="N74" s="144">
        <v>2022</v>
      </c>
      <c r="O74" s="144">
        <v>2024</v>
      </c>
      <c r="P74" s="144" t="s">
        <v>99</v>
      </c>
      <c r="Q74" s="144"/>
      <c r="R74" s="54" t="s">
        <v>414</v>
      </c>
      <c r="S74" s="146" t="s">
        <v>96</v>
      </c>
    </row>
    <row r="75" spans="1:19" ht="84" x14ac:dyDescent="0.3">
      <c r="A75" s="210">
        <v>72</v>
      </c>
      <c r="B75" s="54" t="s">
        <v>409</v>
      </c>
      <c r="C75" s="54" t="s">
        <v>410</v>
      </c>
      <c r="D75" s="144">
        <v>75016176</v>
      </c>
      <c r="E75" s="54">
        <v>7587422</v>
      </c>
      <c r="F75" s="144">
        <v>600100464</v>
      </c>
      <c r="G75" s="54" t="s">
        <v>429</v>
      </c>
      <c r="H75" s="54" t="s">
        <v>103</v>
      </c>
      <c r="I75" s="144" t="s">
        <v>104</v>
      </c>
      <c r="J75" s="144" t="s">
        <v>412</v>
      </c>
      <c r="K75" s="54" t="s">
        <v>461</v>
      </c>
      <c r="L75" s="145">
        <v>1500000</v>
      </c>
      <c r="M75" s="145">
        <f t="shared" si="14"/>
        <v>1275000</v>
      </c>
      <c r="N75" s="144">
        <v>2022</v>
      </c>
      <c r="O75" s="144">
        <v>2024</v>
      </c>
      <c r="P75" s="144"/>
      <c r="Q75" s="144"/>
      <c r="R75" s="54" t="s">
        <v>120</v>
      </c>
      <c r="S75" s="146" t="s">
        <v>126</v>
      </c>
    </row>
    <row r="76" spans="1:19" ht="84" x14ac:dyDescent="0.3">
      <c r="A76" s="210">
        <v>73</v>
      </c>
      <c r="B76" s="54" t="s">
        <v>409</v>
      </c>
      <c r="C76" s="54" t="s">
        <v>410</v>
      </c>
      <c r="D76" s="144">
        <v>75016176</v>
      </c>
      <c r="E76" s="54">
        <v>7587422</v>
      </c>
      <c r="F76" s="144">
        <v>600100464</v>
      </c>
      <c r="G76" s="54" t="s">
        <v>433</v>
      </c>
      <c r="H76" s="54" t="s">
        <v>103</v>
      </c>
      <c r="I76" s="144" t="s">
        <v>104</v>
      </c>
      <c r="J76" s="144" t="s">
        <v>412</v>
      </c>
      <c r="K76" s="54" t="s">
        <v>434</v>
      </c>
      <c r="L76" s="145">
        <v>700000</v>
      </c>
      <c r="M76" s="145">
        <f t="shared" si="14"/>
        <v>595000</v>
      </c>
      <c r="N76" s="144">
        <v>2022</v>
      </c>
      <c r="O76" s="144">
        <v>2024</v>
      </c>
      <c r="P76" s="144"/>
      <c r="Q76" s="144"/>
      <c r="R76" s="54" t="s">
        <v>414</v>
      </c>
      <c r="S76" s="146" t="s">
        <v>96</v>
      </c>
    </row>
    <row r="77" spans="1:19" ht="84" x14ac:dyDescent="0.3">
      <c r="A77" s="210">
        <v>74</v>
      </c>
      <c r="B77" s="54" t="s">
        <v>409</v>
      </c>
      <c r="C77" s="54" t="s">
        <v>410</v>
      </c>
      <c r="D77" s="144">
        <v>75016176</v>
      </c>
      <c r="E77" s="54">
        <v>7587422</v>
      </c>
      <c r="F77" s="144">
        <v>600100464</v>
      </c>
      <c r="G77" s="54" t="s">
        <v>439</v>
      </c>
      <c r="H77" s="54" t="s">
        <v>103</v>
      </c>
      <c r="I77" s="144" t="s">
        <v>104</v>
      </c>
      <c r="J77" s="144" t="s">
        <v>412</v>
      </c>
      <c r="K77" s="54" t="s">
        <v>462</v>
      </c>
      <c r="L77" s="145">
        <v>200000</v>
      </c>
      <c r="M77" s="145">
        <f t="shared" si="14"/>
        <v>170000</v>
      </c>
      <c r="N77" s="144">
        <v>2022</v>
      </c>
      <c r="O77" s="144">
        <v>2024</v>
      </c>
      <c r="P77" s="144"/>
      <c r="Q77" s="144"/>
      <c r="R77" s="54" t="s">
        <v>414</v>
      </c>
      <c r="S77" s="146" t="s">
        <v>96</v>
      </c>
    </row>
    <row r="78" spans="1:19" x14ac:dyDescent="0.3">
      <c r="A78" s="173"/>
      <c r="B78" s="174"/>
      <c r="C78" s="174"/>
      <c r="D78" s="173"/>
      <c r="E78" s="174"/>
      <c r="F78" s="173"/>
      <c r="G78" s="174"/>
      <c r="H78" s="174"/>
      <c r="I78" s="173"/>
      <c r="J78" s="173"/>
      <c r="K78" s="174"/>
      <c r="L78" s="175"/>
      <c r="M78" s="175"/>
      <c r="N78" s="173"/>
      <c r="O78" s="173"/>
      <c r="P78" s="173"/>
      <c r="Q78" s="173"/>
      <c r="R78" s="174"/>
      <c r="S78" s="173"/>
    </row>
    <row r="79" spans="1:19" x14ac:dyDescent="0.3">
      <c r="A79" s="176"/>
      <c r="B79" s="176"/>
      <c r="C79" s="176"/>
      <c r="D79" s="177"/>
      <c r="E79" s="176"/>
      <c r="F79" s="177"/>
      <c r="G79" s="176"/>
      <c r="H79" s="176"/>
      <c r="I79" s="177"/>
      <c r="J79" s="177"/>
      <c r="K79" s="176"/>
      <c r="L79" s="178"/>
      <c r="M79" s="178"/>
      <c r="N79" s="177"/>
      <c r="O79" s="177"/>
      <c r="P79" s="177"/>
      <c r="Q79" s="177"/>
      <c r="R79" s="176"/>
      <c r="S79" s="177"/>
    </row>
    <row r="81" spans="1:10" ht="15" thickBot="1" x14ac:dyDescent="0.35">
      <c r="A81" s="58" t="s">
        <v>689</v>
      </c>
    </row>
    <row r="82" spans="1:10" x14ac:dyDescent="0.3">
      <c r="E82" s="180"/>
      <c r="F82" s="181"/>
      <c r="G82" s="181"/>
      <c r="H82" s="181"/>
      <c r="I82" s="181"/>
      <c r="J82" s="182"/>
    </row>
    <row r="83" spans="1:10" x14ac:dyDescent="0.3">
      <c r="E83" s="183"/>
      <c r="J83" s="184"/>
    </row>
    <row r="84" spans="1:10" x14ac:dyDescent="0.3">
      <c r="E84" s="183"/>
      <c r="J84" s="184"/>
    </row>
    <row r="85" spans="1:10" x14ac:dyDescent="0.3">
      <c r="E85" s="183"/>
      <c r="J85" s="184"/>
    </row>
    <row r="86" spans="1:10" ht="15" thickBot="1" x14ac:dyDescent="0.35">
      <c r="E86" s="185"/>
      <c r="F86" s="186"/>
      <c r="G86" s="186"/>
      <c r="H86" s="186"/>
      <c r="I86" s="186"/>
      <c r="J86" s="187"/>
    </row>
    <row r="94" spans="1:10" x14ac:dyDescent="0.3">
      <c r="A94" s="58" t="s">
        <v>23</v>
      </c>
    </row>
    <row r="95" spans="1:10" x14ac:dyDescent="0.3">
      <c r="A95" s="58" t="s">
        <v>627</v>
      </c>
    </row>
    <row r="96" spans="1:10" x14ac:dyDescent="0.3">
      <c r="A96" s="58" t="s">
        <v>628</v>
      </c>
    </row>
    <row r="97" spans="1:1" x14ac:dyDescent="0.3">
      <c r="A97" s="58" t="s">
        <v>629</v>
      </c>
    </row>
    <row r="99" spans="1:1" x14ac:dyDescent="0.3">
      <c r="A99" s="58" t="s">
        <v>24</v>
      </c>
    </row>
    <row r="101" spans="1:1" x14ac:dyDescent="0.3">
      <c r="A101" s="58" t="s">
        <v>25</v>
      </c>
    </row>
    <row r="103" spans="1:1" x14ac:dyDescent="0.3">
      <c r="A103" s="58" t="s">
        <v>26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4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35"/>
  <sheetViews>
    <sheetView topLeftCell="A19" zoomScale="85" zoomScaleNormal="85" workbookViewId="0">
      <selection activeCell="H21" sqref="H21"/>
    </sheetView>
  </sheetViews>
  <sheetFormatPr defaultColWidth="9.44140625" defaultRowHeight="14.4" x14ac:dyDescent="0.3"/>
  <cols>
    <col min="1" max="1" width="6.5546875" style="35" customWidth="1"/>
    <col min="2" max="3" width="9.44140625" style="35"/>
    <col min="4" max="4" width="9.5546875" style="35" bestFit="1" customWidth="1"/>
    <col min="5" max="6" width="10" style="35" bestFit="1" customWidth="1"/>
    <col min="7" max="7" width="16.44140625" style="35" customWidth="1"/>
    <col min="8" max="9" width="14.44140625" style="35" customWidth="1"/>
    <col min="10" max="10" width="14.5546875" style="35" customWidth="1"/>
    <col min="11" max="11" width="39.44140625" style="35" customWidth="1"/>
    <col min="12" max="12" width="13.77734375" style="112" customWidth="1"/>
    <col min="13" max="13" width="15.44140625" style="112" customWidth="1"/>
    <col min="14" max="15" width="9.5546875" style="35" bestFit="1" customWidth="1"/>
    <col min="16" max="16" width="8.44140625" style="35" customWidth="1"/>
    <col min="17" max="19" width="10.44140625" style="35" customWidth="1"/>
    <col min="20" max="21" width="13.44140625" style="35" customWidth="1"/>
    <col min="22" max="23" width="14" style="35" customWidth="1"/>
    <col min="24" max="24" width="12.44140625" style="35" customWidth="1"/>
    <col min="25" max="26" width="10.44140625" style="35" customWidth="1"/>
    <col min="27" max="16384" width="9.44140625" style="35"/>
  </cols>
  <sheetData>
    <row r="1" spans="1:26" ht="18" customHeight="1" thickBot="1" x14ac:dyDescent="0.35">
      <c r="A1" s="281" t="s">
        <v>27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3"/>
    </row>
    <row r="2" spans="1:26" ht="29.1" customHeight="1" thickBot="1" x14ac:dyDescent="0.35">
      <c r="A2" s="284" t="s">
        <v>6</v>
      </c>
      <c r="B2" s="311" t="s">
        <v>7</v>
      </c>
      <c r="C2" s="312"/>
      <c r="D2" s="312"/>
      <c r="E2" s="312"/>
      <c r="F2" s="313"/>
      <c r="G2" s="291" t="s">
        <v>8</v>
      </c>
      <c r="H2" s="284" t="s">
        <v>28</v>
      </c>
      <c r="I2" s="332" t="s">
        <v>51</v>
      </c>
      <c r="J2" s="294" t="s">
        <v>10</v>
      </c>
      <c r="K2" s="308" t="s">
        <v>11</v>
      </c>
      <c r="L2" s="314" t="s">
        <v>673</v>
      </c>
      <c r="M2" s="315"/>
      <c r="N2" s="316" t="s">
        <v>674</v>
      </c>
      <c r="O2" s="317"/>
      <c r="P2" s="303" t="s">
        <v>675</v>
      </c>
      <c r="Q2" s="304"/>
      <c r="R2" s="304"/>
      <c r="S2" s="304"/>
      <c r="T2" s="304"/>
      <c r="U2" s="304"/>
      <c r="V2" s="304"/>
      <c r="W2" s="305"/>
      <c r="X2" s="305"/>
      <c r="Y2" s="318" t="s">
        <v>12</v>
      </c>
      <c r="Z2" s="319"/>
    </row>
    <row r="3" spans="1:26" ht="14.85" customHeight="1" x14ac:dyDescent="0.3">
      <c r="A3" s="285"/>
      <c r="B3" s="291" t="s">
        <v>13</v>
      </c>
      <c r="C3" s="287" t="s">
        <v>14</v>
      </c>
      <c r="D3" s="287" t="s">
        <v>15</v>
      </c>
      <c r="E3" s="287" t="s">
        <v>16</v>
      </c>
      <c r="F3" s="289" t="s">
        <v>17</v>
      </c>
      <c r="G3" s="292"/>
      <c r="H3" s="285"/>
      <c r="I3" s="333"/>
      <c r="J3" s="295"/>
      <c r="K3" s="309"/>
      <c r="L3" s="324" t="s">
        <v>18</v>
      </c>
      <c r="M3" s="326" t="s">
        <v>67</v>
      </c>
      <c r="N3" s="328" t="s">
        <v>19</v>
      </c>
      <c r="O3" s="330" t="s">
        <v>20</v>
      </c>
      <c r="P3" s="306" t="s">
        <v>29</v>
      </c>
      <c r="Q3" s="307"/>
      <c r="R3" s="307"/>
      <c r="S3" s="308"/>
      <c r="T3" s="297" t="s">
        <v>30</v>
      </c>
      <c r="U3" s="299" t="s">
        <v>534</v>
      </c>
      <c r="V3" s="299" t="s">
        <v>66</v>
      </c>
      <c r="W3" s="297" t="s">
        <v>31</v>
      </c>
      <c r="X3" s="301" t="s">
        <v>53</v>
      </c>
      <c r="Y3" s="320" t="s">
        <v>21</v>
      </c>
      <c r="Z3" s="322" t="s">
        <v>22</v>
      </c>
    </row>
    <row r="4" spans="1:26" ht="102.6" customHeight="1" thickBot="1" x14ac:dyDescent="0.35">
      <c r="A4" s="286"/>
      <c r="B4" s="293"/>
      <c r="C4" s="288"/>
      <c r="D4" s="288"/>
      <c r="E4" s="288"/>
      <c r="F4" s="290"/>
      <c r="G4" s="293"/>
      <c r="H4" s="286"/>
      <c r="I4" s="334"/>
      <c r="J4" s="296"/>
      <c r="K4" s="310"/>
      <c r="L4" s="325"/>
      <c r="M4" s="327"/>
      <c r="N4" s="329"/>
      <c r="O4" s="331"/>
      <c r="P4" s="36" t="s">
        <v>46</v>
      </c>
      <c r="Q4" s="37" t="s">
        <v>676</v>
      </c>
      <c r="R4" s="37" t="s">
        <v>677</v>
      </c>
      <c r="S4" s="38" t="s">
        <v>678</v>
      </c>
      <c r="T4" s="298"/>
      <c r="U4" s="300"/>
      <c r="V4" s="300"/>
      <c r="W4" s="298"/>
      <c r="X4" s="302"/>
      <c r="Y4" s="321"/>
      <c r="Z4" s="323"/>
    </row>
    <row r="5" spans="1:26" ht="93.6" customHeight="1" thickBot="1" x14ac:dyDescent="0.35">
      <c r="A5" s="39">
        <v>1</v>
      </c>
      <c r="B5" s="40" t="s">
        <v>100</v>
      </c>
      <c r="C5" s="40" t="s">
        <v>101</v>
      </c>
      <c r="D5" s="40">
        <v>75015200</v>
      </c>
      <c r="E5" s="40">
        <v>108040208</v>
      </c>
      <c r="F5" s="40">
        <v>600100758</v>
      </c>
      <c r="G5" s="41" t="s">
        <v>545</v>
      </c>
      <c r="H5" s="40" t="s">
        <v>103</v>
      </c>
      <c r="I5" s="40" t="s">
        <v>104</v>
      </c>
      <c r="J5" s="40" t="s">
        <v>105</v>
      </c>
      <c r="K5" s="40" t="s">
        <v>549</v>
      </c>
      <c r="L5" s="42">
        <v>500000</v>
      </c>
      <c r="M5" s="43">
        <f>L5/100*85</f>
        <v>425000</v>
      </c>
      <c r="N5" s="44" t="s">
        <v>553</v>
      </c>
      <c r="O5" s="44" t="s">
        <v>554</v>
      </c>
      <c r="P5" s="40"/>
      <c r="Q5" s="40"/>
      <c r="R5" s="40" t="s">
        <v>99</v>
      </c>
      <c r="S5" s="40" t="s">
        <v>99</v>
      </c>
      <c r="T5" s="40"/>
      <c r="U5" s="40" t="s">
        <v>99</v>
      </c>
      <c r="V5" s="40"/>
      <c r="W5" s="40"/>
      <c r="X5" s="40" t="s">
        <v>99</v>
      </c>
      <c r="Y5" s="45" t="s">
        <v>370</v>
      </c>
      <c r="Z5" s="46" t="s">
        <v>96</v>
      </c>
    </row>
    <row r="6" spans="1:26" ht="77.400000000000006" customHeight="1" thickBot="1" x14ac:dyDescent="0.35">
      <c r="A6" s="47">
        <v>2</v>
      </c>
      <c r="B6" s="48" t="s">
        <v>100</v>
      </c>
      <c r="C6" s="48" t="s">
        <v>101</v>
      </c>
      <c r="D6" s="48">
        <v>75015200</v>
      </c>
      <c r="E6" s="48">
        <v>108040208</v>
      </c>
      <c r="F6" s="48">
        <v>600100758</v>
      </c>
      <c r="G6" s="49" t="s">
        <v>546</v>
      </c>
      <c r="H6" s="48" t="s">
        <v>103</v>
      </c>
      <c r="I6" s="48" t="s">
        <v>104</v>
      </c>
      <c r="J6" s="48" t="s">
        <v>105</v>
      </c>
      <c r="K6" s="48" t="s">
        <v>550</v>
      </c>
      <c r="L6" s="42">
        <v>300000</v>
      </c>
      <c r="M6" s="43">
        <f t="shared" ref="M6:M8" si="0">L6/100*85</f>
        <v>255000</v>
      </c>
      <c r="N6" s="50" t="s">
        <v>557</v>
      </c>
      <c r="O6" s="50" t="s">
        <v>555</v>
      </c>
      <c r="P6" s="48"/>
      <c r="Q6" s="48"/>
      <c r="R6" s="48"/>
      <c r="S6" s="48"/>
      <c r="T6" s="48"/>
      <c r="U6" s="48"/>
      <c r="V6" s="48"/>
      <c r="W6" s="48"/>
      <c r="X6" s="48"/>
      <c r="Y6" s="48" t="s">
        <v>97</v>
      </c>
      <c r="Z6" s="51" t="s">
        <v>96</v>
      </c>
    </row>
    <row r="7" spans="1:26" ht="73.8" customHeight="1" thickBot="1" x14ac:dyDescent="0.35">
      <c r="A7" s="47">
        <v>3</v>
      </c>
      <c r="B7" s="48" t="s">
        <v>100</v>
      </c>
      <c r="C7" s="48" t="s">
        <v>101</v>
      </c>
      <c r="D7" s="48">
        <v>75015200</v>
      </c>
      <c r="E7" s="48">
        <v>108040208</v>
      </c>
      <c r="F7" s="48">
        <v>600100758</v>
      </c>
      <c r="G7" s="49" t="s">
        <v>547</v>
      </c>
      <c r="H7" s="48" t="s">
        <v>103</v>
      </c>
      <c r="I7" s="48" t="s">
        <v>104</v>
      </c>
      <c r="J7" s="48" t="s">
        <v>105</v>
      </c>
      <c r="K7" s="48" t="s">
        <v>551</v>
      </c>
      <c r="L7" s="42">
        <v>200000</v>
      </c>
      <c r="M7" s="43">
        <f t="shared" si="0"/>
        <v>170000</v>
      </c>
      <c r="N7" s="50" t="s">
        <v>556</v>
      </c>
      <c r="O7" s="50" t="s">
        <v>556</v>
      </c>
      <c r="P7" s="48"/>
      <c r="Q7" s="48" t="s">
        <v>99</v>
      </c>
      <c r="R7" s="48" t="s">
        <v>99</v>
      </c>
      <c r="S7" s="48"/>
      <c r="T7" s="48" t="s">
        <v>99</v>
      </c>
      <c r="U7" s="48"/>
      <c r="V7" s="48" t="s">
        <v>99</v>
      </c>
      <c r="W7" s="48" t="s">
        <v>99</v>
      </c>
      <c r="X7" s="48"/>
      <c r="Y7" s="48" t="s">
        <v>97</v>
      </c>
      <c r="Z7" s="51" t="s">
        <v>96</v>
      </c>
    </row>
    <row r="8" spans="1:26" ht="63.6" thickBot="1" x14ac:dyDescent="0.35">
      <c r="A8" s="39">
        <v>4</v>
      </c>
      <c r="B8" s="48" t="s">
        <v>100</v>
      </c>
      <c r="C8" s="48" t="s">
        <v>101</v>
      </c>
      <c r="D8" s="48">
        <v>75015200</v>
      </c>
      <c r="E8" s="48">
        <v>108040208</v>
      </c>
      <c r="F8" s="48">
        <v>600100758</v>
      </c>
      <c r="G8" s="52" t="s">
        <v>548</v>
      </c>
      <c r="H8" s="48" t="s">
        <v>103</v>
      </c>
      <c r="I8" s="48" t="s">
        <v>104</v>
      </c>
      <c r="J8" s="48" t="s">
        <v>105</v>
      </c>
      <c r="K8" s="48" t="s">
        <v>552</v>
      </c>
      <c r="L8" s="42">
        <v>250000</v>
      </c>
      <c r="M8" s="43">
        <f t="shared" si="0"/>
        <v>212500</v>
      </c>
      <c r="N8" s="50" t="s">
        <v>558</v>
      </c>
      <c r="O8" s="50" t="s">
        <v>541</v>
      </c>
      <c r="P8" s="48" t="s">
        <v>99</v>
      </c>
      <c r="Q8" s="48" t="s">
        <v>99</v>
      </c>
      <c r="R8" s="48" t="s">
        <v>99</v>
      </c>
      <c r="S8" s="48"/>
      <c r="T8" s="48"/>
      <c r="U8" s="48"/>
      <c r="V8" s="48" t="s">
        <v>99</v>
      </c>
      <c r="W8" s="48" t="s">
        <v>99</v>
      </c>
      <c r="X8" s="48"/>
      <c r="Y8" s="48" t="s">
        <v>97</v>
      </c>
      <c r="Z8" s="51" t="s">
        <v>96</v>
      </c>
    </row>
    <row r="9" spans="1:26" ht="75.599999999999994" x14ac:dyDescent="0.3">
      <c r="A9" s="47">
        <v>5</v>
      </c>
      <c r="B9" s="48" t="s">
        <v>113</v>
      </c>
      <c r="C9" s="48" t="s">
        <v>114</v>
      </c>
      <c r="D9" s="48">
        <v>70985642</v>
      </c>
      <c r="E9" s="48">
        <v>650052595</v>
      </c>
      <c r="F9" s="53">
        <v>70985642</v>
      </c>
      <c r="G9" s="48" t="s">
        <v>118</v>
      </c>
      <c r="H9" s="48" t="s">
        <v>81</v>
      </c>
      <c r="I9" s="48" t="s">
        <v>104</v>
      </c>
      <c r="J9" s="48" t="s">
        <v>116</v>
      </c>
      <c r="K9" s="48" t="s">
        <v>119</v>
      </c>
      <c r="L9" s="53">
        <v>30000000</v>
      </c>
      <c r="M9" s="53">
        <f>L9/100*85</f>
        <v>25500000</v>
      </c>
      <c r="N9" s="48">
        <v>2022</v>
      </c>
      <c r="O9" s="48">
        <v>2025</v>
      </c>
      <c r="P9" s="48" t="s">
        <v>99</v>
      </c>
      <c r="Q9" s="48" t="s">
        <v>99</v>
      </c>
      <c r="R9" s="48" t="s">
        <v>99</v>
      </c>
      <c r="S9" s="48"/>
      <c r="T9" s="48" t="s">
        <v>99</v>
      </c>
      <c r="U9" s="48"/>
      <c r="V9" s="48"/>
      <c r="W9" s="48"/>
      <c r="X9" s="48"/>
      <c r="Y9" s="48" t="s">
        <v>120</v>
      </c>
      <c r="Z9" s="51" t="s">
        <v>121</v>
      </c>
    </row>
    <row r="10" spans="1:26" ht="76.2" thickBot="1" x14ac:dyDescent="0.35">
      <c r="A10" s="47">
        <v>6</v>
      </c>
      <c r="B10" s="48" t="s">
        <v>113</v>
      </c>
      <c r="C10" s="48" t="s">
        <v>114</v>
      </c>
      <c r="D10" s="48">
        <v>70985642</v>
      </c>
      <c r="E10" s="48">
        <v>650052595</v>
      </c>
      <c r="F10" s="53">
        <v>70985642</v>
      </c>
      <c r="G10" s="48" t="s">
        <v>122</v>
      </c>
      <c r="H10" s="48" t="s">
        <v>81</v>
      </c>
      <c r="I10" s="48" t="s">
        <v>104</v>
      </c>
      <c r="J10" s="48" t="s">
        <v>116</v>
      </c>
      <c r="K10" s="48" t="s">
        <v>123</v>
      </c>
      <c r="L10" s="53">
        <v>500000</v>
      </c>
      <c r="M10" s="53">
        <f>L10/100*85</f>
        <v>425000</v>
      </c>
      <c r="N10" s="48">
        <v>2022</v>
      </c>
      <c r="O10" s="48">
        <v>2025</v>
      </c>
      <c r="P10" s="48" t="s">
        <v>99</v>
      </c>
      <c r="Q10" s="48" t="s">
        <v>99</v>
      </c>
      <c r="R10" s="48"/>
      <c r="S10" s="48" t="s">
        <v>99</v>
      </c>
      <c r="T10" s="48" t="s">
        <v>99</v>
      </c>
      <c r="U10" s="48"/>
      <c r="V10" s="48"/>
      <c r="W10" s="48"/>
      <c r="X10" s="48" t="s">
        <v>99</v>
      </c>
      <c r="Y10" s="48" t="s">
        <v>97</v>
      </c>
      <c r="Z10" s="51" t="s">
        <v>96</v>
      </c>
    </row>
    <row r="11" spans="1:26" ht="75.599999999999994" x14ac:dyDescent="0.3">
      <c r="A11" s="39">
        <v>7</v>
      </c>
      <c r="B11" s="48" t="s">
        <v>113</v>
      </c>
      <c r="C11" s="48" t="s">
        <v>114</v>
      </c>
      <c r="D11" s="48">
        <v>70985642</v>
      </c>
      <c r="E11" s="48">
        <v>650052595</v>
      </c>
      <c r="F11" s="53">
        <v>70985642</v>
      </c>
      <c r="G11" s="48" t="s">
        <v>124</v>
      </c>
      <c r="H11" s="48" t="s">
        <v>81</v>
      </c>
      <c r="I11" s="48" t="s">
        <v>104</v>
      </c>
      <c r="J11" s="48" t="s">
        <v>116</v>
      </c>
      <c r="K11" s="48" t="s">
        <v>125</v>
      </c>
      <c r="L11" s="53">
        <v>3000000</v>
      </c>
      <c r="M11" s="53">
        <f>L11/100*85</f>
        <v>2550000</v>
      </c>
      <c r="N11" s="48">
        <v>2022</v>
      </c>
      <c r="O11" s="48">
        <v>2025</v>
      </c>
      <c r="P11" s="48"/>
      <c r="Q11" s="48"/>
      <c r="R11" s="48"/>
      <c r="S11" s="48"/>
      <c r="T11" s="48" t="s">
        <v>99</v>
      </c>
      <c r="U11" s="48"/>
      <c r="V11" s="48" t="s">
        <v>99</v>
      </c>
      <c r="W11" s="48" t="s">
        <v>99</v>
      </c>
      <c r="X11" s="48"/>
      <c r="Y11" s="48" t="s">
        <v>120</v>
      </c>
      <c r="Z11" s="51" t="s">
        <v>126</v>
      </c>
    </row>
    <row r="12" spans="1:26" ht="72.599999999999994" thickBot="1" x14ac:dyDescent="0.35">
      <c r="A12" s="47">
        <v>8</v>
      </c>
      <c r="B12" s="29" t="s">
        <v>141</v>
      </c>
      <c r="C12" s="29" t="s">
        <v>142</v>
      </c>
      <c r="D12" s="29" t="s">
        <v>143</v>
      </c>
      <c r="E12" s="29">
        <v>2506816</v>
      </c>
      <c r="F12" s="29">
        <v>600100529</v>
      </c>
      <c r="G12" s="29" t="s">
        <v>144</v>
      </c>
      <c r="H12" s="29" t="s">
        <v>81</v>
      </c>
      <c r="I12" s="29" t="s">
        <v>104</v>
      </c>
      <c r="J12" s="29" t="s">
        <v>145</v>
      </c>
      <c r="K12" s="29" t="s">
        <v>146</v>
      </c>
      <c r="L12" s="28">
        <v>20000000</v>
      </c>
      <c r="M12" s="28">
        <f>L12/100*85</f>
        <v>17000000</v>
      </c>
      <c r="N12" s="224" t="s">
        <v>707</v>
      </c>
      <c r="O12" s="224" t="s">
        <v>708</v>
      </c>
      <c r="P12" s="29" t="s">
        <v>99</v>
      </c>
      <c r="Q12" s="29" t="s">
        <v>99</v>
      </c>
      <c r="R12" s="29" t="s">
        <v>99</v>
      </c>
      <c r="S12" s="29" t="s">
        <v>99</v>
      </c>
      <c r="T12" s="29"/>
      <c r="U12" s="29"/>
      <c r="V12" s="29" t="s">
        <v>99</v>
      </c>
      <c r="W12" s="29"/>
      <c r="X12" s="29" t="s">
        <v>99</v>
      </c>
      <c r="Y12" s="29" t="s">
        <v>147</v>
      </c>
      <c r="Z12" s="27" t="s">
        <v>96</v>
      </c>
    </row>
    <row r="13" spans="1:26" s="58" customFormat="1" ht="60" x14ac:dyDescent="0.3">
      <c r="A13" s="39">
        <v>9</v>
      </c>
      <c r="B13" s="54" t="s">
        <v>141</v>
      </c>
      <c r="C13" s="54" t="s">
        <v>142</v>
      </c>
      <c r="D13" s="54" t="s">
        <v>143</v>
      </c>
      <c r="E13" s="54">
        <v>2506816</v>
      </c>
      <c r="F13" s="54">
        <v>600100529</v>
      </c>
      <c r="G13" s="54" t="s">
        <v>650</v>
      </c>
      <c r="H13" s="54" t="s">
        <v>81</v>
      </c>
      <c r="I13" s="54" t="s">
        <v>104</v>
      </c>
      <c r="J13" s="54" t="s">
        <v>145</v>
      </c>
      <c r="K13" s="54" t="s">
        <v>651</v>
      </c>
      <c r="L13" s="55">
        <v>500000</v>
      </c>
      <c r="M13" s="55">
        <f t="shared" ref="M13:M23" si="1">L13/100*85</f>
        <v>425000</v>
      </c>
      <c r="N13" s="30">
        <v>2024</v>
      </c>
      <c r="O13" s="54">
        <v>2027</v>
      </c>
      <c r="P13" s="56"/>
      <c r="Q13" s="56"/>
      <c r="R13" s="56"/>
      <c r="S13" s="56"/>
      <c r="T13" s="56"/>
      <c r="U13" s="56"/>
      <c r="V13" s="56"/>
      <c r="W13" s="56"/>
      <c r="X13" s="56"/>
      <c r="Y13" s="54" t="s">
        <v>652</v>
      </c>
      <c r="Z13" s="57" t="s">
        <v>96</v>
      </c>
    </row>
    <row r="14" spans="1:26" s="58" customFormat="1" ht="60.6" thickBot="1" x14ac:dyDescent="0.35">
      <c r="A14" s="47">
        <v>10</v>
      </c>
      <c r="B14" s="54" t="s">
        <v>141</v>
      </c>
      <c r="C14" s="54" t="s">
        <v>142</v>
      </c>
      <c r="D14" s="54" t="s">
        <v>143</v>
      </c>
      <c r="E14" s="54">
        <v>2506816</v>
      </c>
      <c r="F14" s="54">
        <v>600100529</v>
      </c>
      <c r="G14" s="56" t="s">
        <v>653</v>
      </c>
      <c r="H14" s="54" t="s">
        <v>81</v>
      </c>
      <c r="I14" s="54" t="s">
        <v>104</v>
      </c>
      <c r="J14" s="54" t="s">
        <v>145</v>
      </c>
      <c r="K14" s="54" t="s">
        <v>654</v>
      </c>
      <c r="L14" s="55">
        <v>4000000</v>
      </c>
      <c r="M14" s="55">
        <f t="shared" si="1"/>
        <v>3400000</v>
      </c>
      <c r="N14" s="30">
        <v>2024</v>
      </c>
      <c r="O14" s="54">
        <v>2027</v>
      </c>
      <c r="P14" s="56"/>
      <c r="Q14" s="56" t="s">
        <v>99</v>
      </c>
      <c r="R14" s="56" t="s">
        <v>99</v>
      </c>
      <c r="S14" s="56" t="s">
        <v>99</v>
      </c>
      <c r="T14" s="56"/>
      <c r="U14" s="56"/>
      <c r="V14" s="56"/>
      <c r="W14" s="56"/>
      <c r="X14" s="56"/>
      <c r="Y14" s="54" t="s">
        <v>655</v>
      </c>
      <c r="Z14" s="57" t="s">
        <v>96</v>
      </c>
    </row>
    <row r="15" spans="1:26" s="58" customFormat="1" ht="60" x14ac:dyDescent="0.3">
      <c r="A15" s="39">
        <v>11</v>
      </c>
      <c r="B15" s="54" t="s">
        <v>141</v>
      </c>
      <c r="C15" s="54" t="s">
        <v>142</v>
      </c>
      <c r="D15" s="54" t="s">
        <v>143</v>
      </c>
      <c r="E15" s="54">
        <v>2506816</v>
      </c>
      <c r="F15" s="54">
        <v>600100529</v>
      </c>
      <c r="G15" s="56" t="s">
        <v>656</v>
      </c>
      <c r="H15" s="54" t="s">
        <v>81</v>
      </c>
      <c r="I15" s="54" t="s">
        <v>104</v>
      </c>
      <c r="J15" s="54" t="s">
        <v>145</v>
      </c>
      <c r="K15" s="54" t="s">
        <v>657</v>
      </c>
      <c r="L15" s="55">
        <v>1000000</v>
      </c>
      <c r="M15" s="55">
        <f t="shared" si="1"/>
        <v>850000</v>
      </c>
      <c r="N15" s="30">
        <v>2024</v>
      </c>
      <c r="O15" s="54">
        <v>2027</v>
      </c>
      <c r="P15" s="56"/>
      <c r="Q15" s="56"/>
      <c r="R15" s="56"/>
      <c r="S15" s="56"/>
      <c r="T15" s="56"/>
      <c r="U15" s="56"/>
      <c r="V15" s="56"/>
      <c r="W15" s="56"/>
      <c r="X15" s="56"/>
      <c r="Y15" s="54" t="s">
        <v>652</v>
      </c>
      <c r="Z15" s="57" t="s">
        <v>96</v>
      </c>
    </row>
    <row r="16" spans="1:26" s="58" customFormat="1" ht="60.6" thickBot="1" x14ac:dyDescent="0.35">
      <c r="A16" s="47">
        <v>12</v>
      </c>
      <c r="B16" s="54" t="s">
        <v>141</v>
      </c>
      <c r="C16" s="54" t="s">
        <v>142</v>
      </c>
      <c r="D16" s="54" t="s">
        <v>143</v>
      </c>
      <c r="E16" s="54">
        <v>2506816</v>
      </c>
      <c r="F16" s="54">
        <v>600100529</v>
      </c>
      <c r="G16" s="56" t="s">
        <v>658</v>
      </c>
      <c r="H16" s="54" t="s">
        <v>81</v>
      </c>
      <c r="I16" s="54" t="s">
        <v>104</v>
      </c>
      <c r="J16" s="54" t="s">
        <v>145</v>
      </c>
      <c r="K16" s="54" t="s">
        <v>659</v>
      </c>
      <c r="L16" s="55">
        <v>900000</v>
      </c>
      <c r="M16" s="55">
        <f t="shared" si="1"/>
        <v>765000</v>
      </c>
      <c r="N16" s="30">
        <v>2024</v>
      </c>
      <c r="O16" s="54">
        <v>2027</v>
      </c>
      <c r="P16" s="56"/>
      <c r="Q16" s="56"/>
      <c r="R16" s="56"/>
      <c r="S16" s="56"/>
      <c r="T16" s="56"/>
      <c r="U16" s="56"/>
      <c r="V16" s="56"/>
      <c r="W16" s="56"/>
      <c r="X16" s="56"/>
      <c r="Y16" s="54" t="s">
        <v>97</v>
      </c>
      <c r="Z16" s="57" t="s">
        <v>96</v>
      </c>
    </row>
    <row r="17" spans="1:26" s="58" customFormat="1" ht="69" x14ac:dyDescent="0.3">
      <c r="A17" s="39">
        <v>13</v>
      </c>
      <c r="B17" s="54" t="s">
        <v>141</v>
      </c>
      <c r="C17" s="54" t="s">
        <v>142</v>
      </c>
      <c r="D17" s="54" t="s">
        <v>143</v>
      </c>
      <c r="E17" s="54">
        <v>2506816</v>
      </c>
      <c r="F17" s="54">
        <v>600100529</v>
      </c>
      <c r="G17" s="56" t="s">
        <v>660</v>
      </c>
      <c r="H17" s="54" t="s">
        <v>81</v>
      </c>
      <c r="I17" s="54" t="s">
        <v>104</v>
      </c>
      <c r="J17" s="54" t="s">
        <v>145</v>
      </c>
      <c r="K17" s="54" t="s">
        <v>661</v>
      </c>
      <c r="L17" s="55">
        <v>1200000</v>
      </c>
      <c r="M17" s="55">
        <f t="shared" si="1"/>
        <v>1020000</v>
      </c>
      <c r="N17" s="30">
        <v>2024</v>
      </c>
      <c r="O17" s="54">
        <v>2027</v>
      </c>
      <c r="P17" s="56"/>
      <c r="Q17" s="56"/>
      <c r="R17" s="56"/>
      <c r="S17" s="56"/>
      <c r="T17" s="56"/>
      <c r="U17" s="56"/>
      <c r="V17" s="56"/>
      <c r="W17" s="56"/>
      <c r="X17" s="56"/>
      <c r="Y17" s="54" t="s">
        <v>97</v>
      </c>
      <c r="Z17" s="57" t="s">
        <v>96</v>
      </c>
    </row>
    <row r="18" spans="1:26" s="58" customFormat="1" ht="60.6" thickBot="1" x14ac:dyDescent="0.35">
      <c r="A18" s="47">
        <v>14</v>
      </c>
      <c r="B18" s="54" t="s">
        <v>141</v>
      </c>
      <c r="C18" s="54" t="s">
        <v>142</v>
      </c>
      <c r="D18" s="54" t="s">
        <v>143</v>
      </c>
      <c r="E18" s="54">
        <v>2506816</v>
      </c>
      <c r="F18" s="54">
        <v>600100529</v>
      </c>
      <c r="G18" s="56" t="s">
        <v>662</v>
      </c>
      <c r="H18" s="54" t="s">
        <v>81</v>
      </c>
      <c r="I18" s="54" t="s">
        <v>104</v>
      </c>
      <c r="J18" s="54" t="s">
        <v>145</v>
      </c>
      <c r="K18" s="54" t="s">
        <v>663</v>
      </c>
      <c r="L18" s="55">
        <v>2000000</v>
      </c>
      <c r="M18" s="55">
        <f t="shared" si="1"/>
        <v>1700000</v>
      </c>
      <c r="N18" s="30">
        <v>2024</v>
      </c>
      <c r="O18" s="54">
        <v>2027</v>
      </c>
      <c r="P18" s="56"/>
      <c r="Q18" s="56"/>
      <c r="R18" s="56"/>
      <c r="S18" s="56"/>
      <c r="T18" s="56"/>
      <c r="U18" s="56"/>
      <c r="V18" s="56"/>
      <c r="W18" s="56"/>
      <c r="X18" s="56"/>
      <c r="Y18" s="54" t="s">
        <v>664</v>
      </c>
      <c r="Z18" s="57" t="s">
        <v>96</v>
      </c>
    </row>
    <row r="19" spans="1:26" s="58" customFormat="1" ht="60" x14ac:dyDescent="0.3">
      <c r="A19" s="39">
        <v>15</v>
      </c>
      <c r="B19" s="54" t="s">
        <v>141</v>
      </c>
      <c r="C19" s="54" t="s">
        <v>142</v>
      </c>
      <c r="D19" s="54" t="s">
        <v>143</v>
      </c>
      <c r="E19" s="54">
        <v>2506816</v>
      </c>
      <c r="F19" s="54">
        <v>600100529</v>
      </c>
      <c r="G19" s="56" t="s">
        <v>407</v>
      </c>
      <c r="H19" s="54" t="s">
        <v>81</v>
      </c>
      <c r="I19" s="54" t="s">
        <v>104</v>
      </c>
      <c r="J19" s="54" t="s">
        <v>145</v>
      </c>
      <c r="K19" s="54" t="s">
        <v>665</v>
      </c>
      <c r="L19" s="55">
        <v>6000000</v>
      </c>
      <c r="M19" s="55">
        <f t="shared" si="1"/>
        <v>5100000</v>
      </c>
      <c r="N19" s="30">
        <v>2024</v>
      </c>
      <c r="O19" s="54">
        <v>2027</v>
      </c>
      <c r="P19" s="56"/>
      <c r="Q19" s="56"/>
      <c r="R19" s="56"/>
      <c r="S19" s="56"/>
      <c r="T19" s="56"/>
      <c r="U19" s="56"/>
      <c r="V19" s="56"/>
      <c r="W19" s="56"/>
      <c r="X19" s="56"/>
      <c r="Y19" s="54" t="s">
        <v>97</v>
      </c>
      <c r="Z19" s="57" t="s">
        <v>96</v>
      </c>
    </row>
    <row r="20" spans="1:26" s="58" customFormat="1" ht="60.6" thickBot="1" x14ac:dyDescent="0.35">
      <c r="A20" s="47">
        <v>16</v>
      </c>
      <c r="B20" s="54" t="s">
        <v>141</v>
      </c>
      <c r="C20" s="54" t="s">
        <v>142</v>
      </c>
      <c r="D20" s="54" t="s">
        <v>143</v>
      </c>
      <c r="E20" s="54">
        <v>2506816</v>
      </c>
      <c r="F20" s="54">
        <v>600100529</v>
      </c>
      <c r="G20" s="56" t="s">
        <v>666</v>
      </c>
      <c r="H20" s="54" t="s">
        <v>81</v>
      </c>
      <c r="I20" s="54" t="s">
        <v>104</v>
      </c>
      <c r="J20" s="54" t="s">
        <v>145</v>
      </c>
      <c r="K20" s="54" t="s">
        <v>667</v>
      </c>
      <c r="L20" s="55">
        <v>2500000</v>
      </c>
      <c r="M20" s="55">
        <f t="shared" si="1"/>
        <v>2125000</v>
      </c>
      <c r="N20" s="30">
        <v>2024</v>
      </c>
      <c r="O20" s="54">
        <v>2027</v>
      </c>
      <c r="P20" s="56"/>
      <c r="Q20" s="56" t="s">
        <v>99</v>
      </c>
      <c r="R20" s="56" t="s">
        <v>99</v>
      </c>
      <c r="S20" s="56"/>
      <c r="T20" s="56"/>
      <c r="U20" s="56"/>
      <c r="V20" s="56" t="s">
        <v>99</v>
      </c>
      <c r="W20" s="56"/>
      <c r="X20" s="56"/>
      <c r="Y20" s="54" t="s">
        <v>668</v>
      </c>
      <c r="Z20" s="57" t="s">
        <v>96</v>
      </c>
    </row>
    <row r="21" spans="1:26" s="58" customFormat="1" ht="60" x14ac:dyDescent="0.3">
      <c r="A21" s="39">
        <v>17</v>
      </c>
      <c r="B21" s="54" t="s">
        <v>141</v>
      </c>
      <c r="C21" s="54" t="s">
        <v>142</v>
      </c>
      <c r="D21" s="54" t="s">
        <v>143</v>
      </c>
      <c r="E21" s="54">
        <v>2506816</v>
      </c>
      <c r="F21" s="54">
        <v>600100529</v>
      </c>
      <c r="G21" s="56" t="s">
        <v>669</v>
      </c>
      <c r="H21" s="54" t="s">
        <v>81</v>
      </c>
      <c r="I21" s="54" t="s">
        <v>104</v>
      </c>
      <c r="J21" s="54" t="s">
        <v>145</v>
      </c>
      <c r="K21" s="54" t="s">
        <v>670</v>
      </c>
      <c r="L21" s="55">
        <v>5000000</v>
      </c>
      <c r="M21" s="55">
        <f t="shared" si="1"/>
        <v>4250000</v>
      </c>
      <c r="N21" s="30">
        <v>2024</v>
      </c>
      <c r="O21" s="54">
        <v>2027</v>
      </c>
      <c r="P21" s="56"/>
      <c r="Q21" s="56"/>
      <c r="R21" s="56"/>
      <c r="S21" s="56"/>
      <c r="T21" s="56"/>
      <c r="U21" s="56"/>
      <c r="V21" s="56"/>
      <c r="W21" s="56"/>
      <c r="X21" s="56"/>
      <c r="Y21" s="54" t="s">
        <v>370</v>
      </c>
      <c r="Z21" s="57" t="s">
        <v>96</v>
      </c>
    </row>
    <row r="22" spans="1:26" s="58" customFormat="1" ht="60.6" thickBot="1" x14ac:dyDescent="0.35">
      <c r="A22" s="47">
        <v>18</v>
      </c>
      <c r="B22" s="54" t="s">
        <v>141</v>
      </c>
      <c r="C22" s="54" t="s">
        <v>142</v>
      </c>
      <c r="D22" s="54" t="s">
        <v>143</v>
      </c>
      <c r="E22" s="54">
        <v>2506816</v>
      </c>
      <c r="F22" s="54">
        <v>600100529</v>
      </c>
      <c r="G22" s="32" t="s">
        <v>709</v>
      </c>
      <c r="H22" s="54" t="s">
        <v>81</v>
      </c>
      <c r="I22" s="54" t="s">
        <v>104</v>
      </c>
      <c r="J22" s="54" t="s">
        <v>145</v>
      </c>
      <c r="K22" s="30" t="s">
        <v>710</v>
      </c>
      <c r="L22" s="55">
        <v>35000000</v>
      </c>
      <c r="M22" s="55">
        <f t="shared" si="1"/>
        <v>29750000</v>
      </c>
      <c r="N22" s="30">
        <v>2024</v>
      </c>
      <c r="O22" s="54">
        <v>2027</v>
      </c>
      <c r="P22" s="56"/>
      <c r="Q22" s="56"/>
      <c r="R22" s="56"/>
      <c r="S22" s="56"/>
      <c r="T22" s="56"/>
      <c r="U22" s="56"/>
      <c r="V22" s="56"/>
      <c r="W22" s="56"/>
      <c r="X22" s="56"/>
      <c r="Y22" s="54" t="s">
        <v>97</v>
      </c>
      <c r="Z22" s="57" t="s">
        <v>96</v>
      </c>
    </row>
    <row r="23" spans="1:26" s="58" customFormat="1" ht="60.6" thickBot="1" x14ac:dyDescent="0.35">
      <c r="A23" s="39">
        <v>19</v>
      </c>
      <c r="B23" s="54" t="s">
        <v>141</v>
      </c>
      <c r="C23" s="54" t="s">
        <v>142</v>
      </c>
      <c r="D23" s="54" t="s">
        <v>143</v>
      </c>
      <c r="E23" s="54">
        <v>2506816</v>
      </c>
      <c r="F23" s="54">
        <v>600100529</v>
      </c>
      <c r="G23" s="56" t="s">
        <v>646</v>
      </c>
      <c r="H23" s="54" t="s">
        <v>81</v>
      </c>
      <c r="I23" s="54" t="s">
        <v>104</v>
      </c>
      <c r="J23" s="54" t="s">
        <v>145</v>
      </c>
      <c r="K23" s="54" t="s">
        <v>671</v>
      </c>
      <c r="L23" s="55">
        <v>1000000</v>
      </c>
      <c r="M23" s="55">
        <f t="shared" si="1"/>
        <v>850000</v>
      </c>
      <c r="N23" s="30">
        <v>2024</v>
      </c>
      <c r="O23" s="54">
        <v>2027</v>
      </c>
      <c r="P23" s="56" t="s">
        <v>99</v>
      </c>
      <c r="Q23" s="56" t="s">
        <v>99</v>
      </c>
      <c r="R23" s="56" t="s">
        <v>99</v>
      </c>
      <c r="S23" s="56" t="s">
        <v>99</v>
      </c>
      <c r="T23" s="56"/>
      <c r="U23" s="56"/>
      <c r="V23" s="56"/>
      <c r="W23" s="56"/>
      <c r="X23" s="56"/>
      <c r="Y23" s="54" t="s">
        <v>672</v>
      </c>
      <c r="Z23" s="57" t="s">
        <v>96</v>
      </c>
    </row>
    <row r="24" spans="1:26" s="58" customFormat="1" ht="60.6" thickBot="1" x14ac:dyDescent="0.35">
      <c r="A24" s="361">
        <v>20</v>
      </c>
      <c r="B24" s="30" t="s">
        <v>141</v>
      </c>
      <c r="C24" s="30" t="s">
        <v>142</v>
      </c>
      <c r="D24" s="30" t="s">
        <v>711</v>
      </c>
      <c r="E24" s="30">
        <v>2506816</v>
      </c>
      <c r="F24" s="30">
        <v>600100529</v>
      </c>
      <c r="G24" s="32" t="s">
        <v>712</v>
      </c>
      <c r="H24" s="30" t="s">
        <v>81</v>
      </c>
      <c r="I24" s="30" t="s">
        <v>104</v>
      </c>
      <c r="J24" s="30" t="s">
        <v>145</v>
      </c>
      <c r="K24" s="227" t="s">
        <v>713</v>
      </c>
      <c r="L24" s="228">
        <v>2000000</v>
      </c>
      <c r="M24" s="229">
        <v>1700000</v>
      </c>
      <c r="N24" s="230">
        <v>2023</v>
      </c>
      <c r="O24" s="227">
        <v>2024</v>
      </c>
      <c r="P24" s="226"/>
      <c r="Q24" s="226" t="s">
        <v>99</v>
      </c>
      <c r="R24" s="226" t="s">
        <v>99</v>
      </c>
      <c r="S24" s="226" t="s">
        <v>99</v>
      </c>
      <c r="T24" s="226"/>
      <c r="U24" s="226"/>
      <c r="V24" s="226"/>
      <c r="W24" s="226"/>
      <c r="X24" s="226" t="s">
        <v>99</v>
      </c>
      <c r="Y24" s="225" t="s">
        <v>97</v>
      </c>
      <c r="Z24" s="231" t="s">
        <v>96</v>
      </c>
    </row>
    <row r="25" spans="1:26" ht="81" customHeight="1" thickBot="1" x14ac:dyDescent="0.35">
      <c r="A25" s="34">
        <v>21</v>
      </c>
      <c r="B25" s="59" t="s">
        <v>501</v>
      </c>
      <c r="C25" s="59" t="s">
        <v>502</v>
      </c>
      <c r="D25" s="59">
        <v>75015765</v>
      </c>
      <c r="E25" s="59" t="str">
        <f>"002506319"</f>
        <v>002506319</v>
      </c>
      <c r="F25" s="59">
        <v>600100332</v>
      </c>
      <c r="G25" s="362" t="s">
        <v>768</v>
      </c>
      <c r="H25" s="59" t="s">
        <v>81</v>
      </c>
      <c r="I25" s="59" t="s">
        <v>104</v>
      </c>
      <c r="J25" s="59" t="s">
        <v>162</v>
      </c>
      <c r="K25" s="253" t="s">
        <v>769</v>
      </c>
      <c r="L25" s="254">
        <v>8000000</v>
      </c>
      <c r="M25" s="254">
        <f>L25/100*85</f>
        <v>6800000</v>
      </c>
      <c r="N25" s="255" t="s">
        <v>707</v>
      </c>
      <c r="O25" s="255" t="s">
        <v>708</v>
      </c>
      <c r="P25" s="59"/>
      <c r="Q25" s="59" t="s">
        <v>99</v>
      </c>
      <c r="R25" s="59" t="s">
        <v>99</v>
      </c>
      <c r="S25" s="59" t="s">
        <v>99</v>
      </c>
      <c r="T25" s="59" t="s">
        <v>99</v>
      </c>
      <c r="U25" s="59"/>
      <c r="V25" s="59" t="s">
        <v>99</v>
      </c>
      <c r="W25" s="59" t="s">
        <v>99</v>
      </c>
      <c r="X25" s="59" t="s">
        <v>99</v>
      </c>
      <c r="Y25" s="59" t="s">
        <v>503</v>
      </c>
      <c r="Z25" s="60" t="s">
        <v>96</v>
      </c>
    </row>
    <row r="26" spans="1:26" ht="66.599999999999994" customHeight="1" thickBot="1" x14ac:dyDescent="0.35">
      <c r="A26" s="361">
        <v>22</v>
      </c>
      <c r="B26" s="48" t="s">
        <v>501</v>
      </c>
      <c r="C26" s="48" t="s">
        <v>502</v>
      </c>
      <c r="D26" s="48">
        <v>75015765</v>
      </c>
      <c r="E26" s="48" t="str">
        <f t="shared" ref="E26:E29" si="2">"002506319"</f>
        <v>002506319</v>
      </c>
      <c r="F26" s="48">
        <v>600100332</v>
      </c>
      <c r="G26" s="48" t="s">
        <v>504</v>
      </c>
      <c r="H26" s="48" t="s">
        <v>81</v>
      </c>
      <c r="I26" s="48" t="s">
        <v>104</v>
      </c>
      <c r="J26" s="48" t="s">
        <v>162</v>
      </c>
      <c r="K26" s="48" t="s">
        <v>505</v>
      </c>
      <c r="L26" s="53">
        <v>2550000</v>
      </c>
      <c r="M26" s="256">
        <f t="shared" ref="M26:M28" si="3">L26/100*85</f>
        <v>2167500</v>
      </c>
      <c r="N26" s="61">
        <v>2022</v>
      </c>
      <c r="O26" s="61">
        <v>2023</v>
      </c>
      <c r="P26" s="48"/>
      <c r="Q26" s="48"/>
      <c r="R26" s="48"/>
      <c r="S26" s="48"/>
      <c r="T26" s="48"/>
      <c r="U26" s="48"/>
      <c r="V26" s="48"/>
      <c r="W26" s="48"/>
      <c r="X26" s="48"/>
      <c r="Y26" s="25" t="s">
        <v>544</v>
      </c>
      <c r="Z26" s="51" t="s">
        <v>96</v>
      </c>
    </row>
    <row r="27" spans="1:26" ht="69" customHeight="1" x14ac:dyDescent="0.3">
      <c r="A27" s="361">
        <v>23</v>
      </c>
      <c r="B27" s="48" t="s">
        <v>501</v>
      </c>
      <c r="C27" s="48" t="s">
        <v>502</v>
      </c>
      <c r="D27" s="48">
        <v>75015765</v>
      </c>
      <c r="E27" s="48" t="str">
        <f t="shared" si="2"/>
        <v>002506319</v>
      </c>
      <c r="F27" s="48">
        <v>600100332</v>
      </c>
      <c r="G27" s="48" t="s">
        <v>506</v>
      </c>
      <c r="H27" s="48" t="s">
        <v>81</v>
      </c>
      <c r="I27" s="48" t="s">
        <v>104</v>
      </c>
      <c r="J27" s="48" t="s">
        <v>162</v>
      </c>
      <c r="K27" s="48" t="s">
        <v>507</v>
      </c>
      <c r="L27" s="257">
        <v>400000</v>
      </c>
      <c r="M27" s="254">
        <f t="shared" si="3"/>
        <v>340000</v>
      </c>
      <c r="N27" s="258" t="s">
        <v>707</v>
      </c>
      <c r="O27" s="258" t="s">
        <v>750</v>
      </c>
      <c r="P27" s="48"/>
      <c r="Q27" s="48"/>
      <c r="R27" s="48"/>
      <c r="S27" s="48"/>
      <c r="T27" s="48"/>
      <c r="U27" s="48"/>
      <c r="V27" s="48"/>
      <c r="W27" s="48"/>
      <c r="X27" s="48"/>
      <c r="Y27" s="48" t="s">
        <v>164</v>
      </c>
      <c r="Z27" s="51" t="s">
        <v>96</v>
      </c>
    </row>
    <row r="28" spans="1:26" ht="63.6" thickBot="1" x14ac:dyDescent="0.35">
      <c r="A28" s="34">
        <v>24</v>
      </c>
      <c r="B28" s="48" t="s">
        <v>508</v>
      </c>
      <c r="C28" s="48" t="s">
        <v>502</v>
      </c>
      <c r="D28" s="48">
        <v>75015765</v>
      </c>
      <c r="E28" s="48" t="str">
        <f t="shared" si="2"/>
        <v>002506319</v>
      </c>
      <c r="F28" s="48">
        <v>600100332</v>
      </c>
      <c r="G28" s="48" t="s">
        <v>509</v>
      </c>
      <c r="H28" s="48" t="s">
        <v>81</v>
      </c>
      <c r="I28" s="48" t="s">
        <v>104</v>
      </c>
      <c r="J28" s="48" t="s">
        <v>162</v>
      </c>
      <c r="K28" s="48" t="s">
        <v>510</v>
      </c>
      <c r="L28" s="363">
        <v>2000000</v>
      </c>
      <c r="M28" s="254">
        <f t="shared" si="3"/>
        <v>1700000</v>
      </c>
      <c r="N28" s="258" t="s">
        <v>707</v>
      </c>
      <c r="O28" s="258" t="s">
        <v>770</v>
      </c>
      <c r="P28" s="48"/>
      <c r="Q28" s="48" t="s">
        <v>99</v>
      </c>
      <c r="R28" s="48"/>
      <c r="S28" s="48"/>
      <c r="T28" s="48"/>
      <c r="U28" s="48"/>
      <c r="V28" s="48" t="s">
        <v>99</v>
      </c>
      <c r="W28" s="48" t="s">
        <v>99</v>
      </c>
      <c r="X28" s="48"/>
      <c r="Y28" s="48" t="s">
        <v>503</v>
      </c>
      <c r="Z28" s="51" t="s">
        <v>96</v>
      </c>
    </row>
    <row r="29" spans="1:26" ht="63.6" thickBot="1" x14ac:dyDescent="0.35">
      <c r="A29" s="361">
        <v>25</v>
      </c>
      <c r="B29" s="48" t="s">
        <v>501</v>
      </c>
      <c r="C29" s="48" t="s">
        <v>502</v>
      </c>
      <c r="D29" s="48">
        <v>75015765</v>
      </c>
      <c r="E29" s="48" t="str">
        <f t="shared" si="2"/>
        <v>002506319</v>
      </c>
      <c r="F29" s="48">
        <v>600100332</v>
      </c>
      <c r="G29" s="48" t="s">
        <v>511</v>
      </c>
      <c r="H29" s="48" t="s">
        <v>81</v>
      </c>
      <c r="I29" s="48" t="s">
        <v>104</v>
      </c>
      <c r="J29" s="48" t="s">
        <v>162</v>
      </c>
      <c r="K29" s="48" t="s">
        <v>512</v>
      </c>
      <c r="L29" s="53">
        <v>800000</v>
      </c>
      <c r="M29" s="53">
        <v>680000</v>
      </c>
      <c r="N29" s="258" t="s">
        <v>751</v>
      </c>
      <c r="O29" s="258" t="s">
        <v>750</v>
      </c>
      <c r="P29" s="48"/>
      <c r="Q29" s="48"/>
      <c r="R29" s="48"/>
      <c r="S29" s="48" t="s">
        <v>99</v>
      </c>
      <c r="T29" s="48"/>
      <c r="U29" s="48"/>
      <c r="V29" s="48"/>
      <c r="W29" s="48"/>
      <c r="X29" s="48" t="s">
        <v>99</v>
      </c>
      <c r="Y29" s="48" t="s">
        <v>503</v>
      </c>
      <c r="Z29" s="51" t="s">
        <v>96</v>
      </c>
    </row>
    <row r="30" spans="1:26" ht="57.6" customHeight="1" x14ac:dyDescent="0.3">
      <c r="A30" s="361">
        <v>26</v>
      </c>
      <c r="B30" s="48" t="s">
        <v>200</v>
      </c>
      <c r="C30" s="48" t="s">
        <v>173</v>
      </c>
      <c r="D30" s="48">
        <v>47487275</v>
      </c>
      <c r="E30" s="48">
        <v>47487275</v>
      </c>
      <c r="F30" s="48">
        <v>600100791</v>
      </c>
      <c r="G30" s="48" t="s">
        <v>201</v>
      </c>
      <c r="H30" s="48" t="s">
        <v>81</v>
      </c>
      <c r="I30" s="48" t="s">
        <v>104</v>
      </c>
      <c r="J30" s="48" t="s">
        <v>104</v>
      </c>
      <c r="K30" s="48" t="s">
        <v>202</v>
      </c>
      <c r="L30" s="53">
        <v>1750000</v>
      </c>
      <c r="M30" s="53">
        <f>L30/100*85</f>
        <v>1487500</v>
      </c>
      <c r="N30" s="62" t="s">
        <v>585</v>
      </c>
      <c r="O30" s="62" t="s">
        <v>584</v>
      </c>
      <c r="P30" s="48"/>
      <c r="Q30" s="48"/>
      <c r="R30" s="48"/>
      <c r="S30" s="48"/>
      <c r="T30" s="48"/>
      <c r="U30" s="48"/>
      <c r="V30" s="48"/>
      <c r="W30" s="48" t="s">
        <v>99</v>
      </c>
      <c r="X30" s="48"/>
      <c r="Y30" s="32" t="s">
        <v>544</v>
      </c>
      <c r="Z30" s="51" t="s">
        <v>363</v>
      </c>
    </row>
    <row r="31" spans="1:26" ht="79.2" customHeight="1" thickBot="1" x14ac:dyDescent="0.35">
      <c r="A31" s="34">
        <v>27</v>
      </c>
      <c r="B31" s="48" t="s">
        <v>200</v>
      </c>
      <c r="C31" s="48" t="s">
        <v>173</v>
      </c>
      <c r="D31" s="48">
        <v>47487275</v>
      </c>
      <c r="E31" s="48">
        <v>47487275</v>
      </c>
      <c r="F31" s="48">
        <v>600100791</v>
      </c>
      <c r="G31" s="48" t="s">
        <v>203</v>
      </c>
      <c r="H31" s="48" t="s">
        <v>81</v>
      </c>
      <c r="I31" s="48" t="s">
        <v>104</v>
      </c>
      <c r="J31" s="48" t="s">
        <v>104</v>
      </c>
      <c r="K31" s="48" t="s">
        <v>204</v>
      </c>
      <c r="L31" s="53">
        <v>300000</v>
      </c>
      <c r="M31" s="53">
        <f t="shared" ref="M31:M35" si="4">L31/100*85</f>
        <v>255000</v>
      </c>
      <c r="N31" s="62" t="s">
        <v>586</v>
      </c>
      <c r="O31" s="62" t="s">
        <v>517</v>
      </c>
      <c r="P31" s="48" t="s">
        <v>99</v>
      </c>
      <c r="Q31" s="48" t="s">
        <v>99</v>
      </c>
      <c r="R31" s="48" t="s">
        <v>99</v>
      </c>
      <c r="S31" s="48" t="s">
        <v>99</v>
      </c>
      <c r="T31" s="48"/>
      <c r="U31" s="48"/>
      <c r="V31" s="48"/>
      <c r="W31" s="48"/>
      <c r="X31" s="48"/>
      <c r="Y31" s="48" t="s">
        <v>205</v>
      </c>
      <c r="Z31" s="51" t="s">
        <v>96</v>
      </c>
    </row>
    <row r="32" spans="1:26" ht="85.2" customHeight="1" thickBot="1" x14ac:dyDescent="0.35">
      <c r="A32" s="361">
        <v>28</v>
      </c>
      <c r="B32" s="48" t="s">
        <v>200</v>
      </c>
      <c r="C32" s="48" t="s">
        <v>173</v>
      </c>
      <c r="D32" s="48">
        <v>47487275</v>
      </c>
      <c r="E32" s="48">
        <v>47487275</v>
      </c>
      <c r="F32" s="48">
        <v>600100791</v>
      </c>
      <c r="G32" s="48" t="s">
        <v>640</v>
      </c>
      <c r="H32" s="48" t="s">
        <v>81</v>
      </c>
      <c r="I32" s="48" t="s">
        <v>104</v>
      </c>
      <c r="J32" s="48" t="s">
        <v>104</v>
      </c>
      <c r="K32" s="48" t="s">
        <v>206</v>
      </c>
      <c r="L32" s="53">
        <v>500000</v>
      </c>
      <c r="M32" s="53">
        <f t="shared" si="4"/>
        <v>425000</v>
      </c>
      <c r="N32" s="212" t="s">
        <v>699</v>
      </c>
      <c r="O32" s="212" t="s">
        <v>517</v>
      </c>
      <c r="P32" s="48"/>
      <c r="Q32" s="48"/>
      <c r="R32" s="48"/>
      <c r="S32" s="48"/>
      <c r="T32" s="48"/>
      <c r="U32" s="48"/>
      <c r="V32" s="48"/>
      <c r="W32" s="48" t="s">
        <v>99</v>
      </c>
      <c r="X32" s="48"/>
      <c r="Y32" s="48" t="s">
        <v>207</v>
      </c>
      <c r="Z32" s="51" t="s">
        <v>96</v>
      </c>
    </row>
    <row r="33" spans="1:26" ht="50.4" x14ac:dyDescent="0.3">
      <c r="A33" s="361">
        <v>29</v>
      </c>
      <c r="B33" s="48" t="s">
        <v>200</v>
      </c>
      <c r="C33" s="48" t="s">
        <v>173</v>
      </c>
      <c r="D33" s="48">
        <v>47487275</v>
      </c>
      <c r="E33" s="48">
        <v>47487275</v>
      </c>
      <c r="F33" s="48">
        <v>600100791</v>
      </c>
      <c r="G33" s="48" t="s">
        <v>208</v>
      </c>
      <c r="H33" s="48" t="s">
        <v>81</v>
      </c>
      <c r="I33" s="48" t="s">
        <v>104</v>
      </c>
      <c r="J33" s="48" t="s">
        <v>104</v>
      </c>
      <c r="K33" s="25" t="s">
        <v>718</v>
      </c>
      <c r="L33" s="53">
        <v>2000000</v>
      </c>
      <c r="M33" s="53">
        <f t="shared" si="4"/>
        <v>1700000</v>
      </c>
      <c r="N33" s="62" t="s">
        <v>587</v>
      </c>
      <c r="O33" s="62" t="s">
        <v>209</v>
      </c>
      <c r="P33" s="48"/>
      <c r="Q33" s="48" t="s">
        <v>99</v>
      </c>
      <c r="R33" s="48"/>
      <c r="S33" s="48" t="s">
        <v>99</v>
      </c>
      <c r="T33" s="48"/>
      <c r="U33" s="48"/>
      <c r="V33" s="48"/>
      <c r="W33" s="48"/>
      <c r="X33" s="48"/>
      <c r="Y33" s="48" t="s">
        <v>210</v>
      </c>
      <c r="Z33" s="51" t="s">
        <v>96</v>
      </c>
    </row>
    <row r="34" spans="1:26" ht="55.8" customHeight="1" thickBot="1" x14ac:dyDescent="0.35">
      <c r="A34" s="34">
        <v>30</v>
      </c>
      <c r="B34" s="48" t="s">
        <v>200</v>
      </c>
      <c r="C34" s="48" t="s">
        <v>173</v>
      </c>
      <c r="D34" s="48">
        <v>47487275</v>
      </c>
      <c r="E34" s="48">
        <v>47487275</v>
      </c>
      <c r="F34" s="48">
        <v>600100791</v>
      </c>
      <c r="G34" s="48" t="s">
        <v>211</v>
      </c>
      <c r="H34" s="48" t="s">
        <v>81</v>
      </c>
      <c r="I34" s="48" t="s">
        <v>104</v>
      </c>
      <c r="J34" s="48" t="s">
        <v>104</v>
      </c>
      <c r="K34" s="48" t="s">
        <v>212</v>
      </c>
      <c r="L34" s="53">
        <v>3500000</v>
      </c>
      <c r="M34" s="53">
        <f t="shared" si="4"/>
        <v>2975000</v>
      </c>
      <c r="N34" s="62" t="s">
        <v>588</v>
      </c>
      <c r="O34" s="62" t="s">
        <v>209</v>
      </c>
      <c r="P34" s="48"/>
      <c r="Q34" s="48"/>
      <c r="R34" s="48"/>
      <c r="S34" s="48"/>
      <c r="T34" s="48"/>
      <c r="U34" s="48"/>
      <c r="V34" s="48"/>
      <c r="W34" s="48" t="s">
        <v>99</v>
      </c>
      <c r="X34" s="48"/>
      <c r="Y34" s="48" t="s">
        <v>213</v>
      </c>
      <c r="Z34" s="51" t="s">
        <v>96</v>
      </c>
    </row>
    <row r="35" spans="1:26" ht="78" customHeight="1" thickBot="1" x14ac:dyDescent="0.35">
      <c r="A35" s="361">
        <v>31</v>
      </c>
      <c r="B35" s="48" t="s">
        <v>200</v>
      </c>
      <c r="C35" s="48" t="s">
        <v>173</v>
      </c>
      <c r="D35" s="48">
        <v>47487275</v>
      </c>
      <c r="E35" s="48">
        <v>47487275</v>
      </c>
      <c r="F35" s="48">
        <v>600100791</v>
      </c>
      <c r="G35" s="29" t="s">
        <v>589</v>
      </c>
      <c r="H35" s="48" t="s">
        <v>81</v>
      </c>
      <c r="I35" s="48" t="s">
        <v>104</v>
      </c>
      <c r="J35" s="48" t="s">
        <v>104</v>
      </c>
      <c r="K35" s="53" t="s">
        <v>590</v>
      </c>
      <c r="L35" s="53">
        <v>600000</v>
      </c>
      <c r="M35" s="53">
        <f t="shared" si="4"/>
        <v>510000</v>
      </c>
      <c r="N35" s="62">
        <v>45748</v>
      </c>
      <c r="O35" s="62">
        <v>45870</v>
      </c>
      <c r="P35" s="48"/>
      <c r="Q35" s="48"/>
      <c r="R35" s="48"/>
      <c r="S35" s="48"/>
      <c r="T35" s="48"/>
      <c r="U35" s="48"/>
      <c r="V35" s="48"/>
      <c r="W35" s="48"/>
      <c r="X35" s="48"/>
      <c r="Y35" s="25" t="s">
        <v>544</v>
      </c>
      <c r="Z35" s="51" t="s">
        <v>363</v>
      </c>
    </row>
    <row r="36" spans="1:26" ht="62.4" customHeight="1" x14ac:dyDescent="0.3">
      <c r="A36" s="361">
        <v>32</v>
      </c>
      <c r="B36" s="48" t="s">
        <v>200</v>
      </c>
      <c r="C36" s="48" t="s">
        <v>173</v>
      </c>
      <c r="D36" s="48">
        <v>47487275</v>
      </c>
      <c r="E36" s="48">
        <v>47487275</v>
      </c>
      <c r="F36" s="48">
        <v>600100791</v>
      </c>
      <c r="G36" s="48" t="s">
        <v>592</v>
      </c>
      <c r="H36" s="48" t="s">
        <v>81</v>
      </c>
      <c r="I36" s="48" t="s">
        <v>104</v>
      </c>
      <c r="J36" s="48" t="s">
        <v>104</v>
      </c>
      <c r="K36" s="48" t="s">
        <v>593</v>
      </c>
      <c r="L36" s="53">
        <v>1200000</v>
      </c>
      <c r="M36" s="53">
        <v>1020000</v>
      </c>
      <c r="N36" s="62">
        <v>45689</v>
      </c>
      <c r="O36" s="62">
        <v>45870</v>
      </c>
      <c r="P36" s="48"/>
      <c r="Q36" s="48"/>
      <c r="R36" s="48" t="s">
        <v>174</v>
      </c>
      <c r="S36" s="48"/>
      <c r="T36" s="48"/>
      <c r="U36" s="48"/>
      <c r="V36" s="48"/>
      <c r="W36" s="48" t="s">
        <v>174</v>
      </c>
      <c r="X36" s="48"/>
      <c r="Y36" s="48" t="s">
        <v>591</v>
      </c>
      <c r="Z36" s="51" t="s">
        <v>363</v>
      </c>
    </row>
    <row r="37" spans="1:26" ht="54" customHeight="1" thickBot="1" x14ac:dyDescent="0.35">
      <c r="A37" s="34">
        <v>33</v>
      </c>
      <c r="B37" s="64" t="s">
        <v>200</v>
      </c>
      <c r="C37" s="64" t="s">
        <v>173</v>
      </c>
      <c r="D37" s="64">
        <v>47487275</v>
      </c>
      <c r="E37" s="64">
        <v>47487275</v>
      </c>
      <c r="F37" s="64">
        <v>600100791</v>
      </c>
      <c r="G37" s="29" t="s">
        <v>594</v>
      </c>
      <c r="H37" s="29" t="s">
        <v>81</v>
      </c>
      <c r="I37" s="29" t="s">
        <v>104</v>
      </c>
      <c r="J37" s="29" t="s">
        <v>104</v>
      </c>
      <c r="K37" s="29" t="s">
        <v>595</v>
      </c>
      <c r="L37" s="65">
        <v>3000000</v>
      </c>
      <c r="M37" s="65">
        <v>2550000</v>
      </c>
      <c r="N37" s="66">
        <v>46204</v>
      </c>
      <c r="O37" s="66">
        <v>46235</v>
      </c>
      <c r="P37" s="67"/>
      <c r="Q37" s="67"/>
      <c r="R37" s="67"/>
      <c r="S37" s="67"/>
      <c r="T37" s="67"/>
      <c r="U37" s="67"/>
      <c r="V37" s="67"/>
      <c r="W37" s="67"/>
      <c r="X37" s="67"/>
      <c r="Y37" s="29" t="s">
        <v>213</v>
      </c>
      <c r="Z37" s="27" t="s">
        <v>363</v>
      </c>
    </row>
    <row r="38" spans="1:26" ht="54" customHeight="1" thickBot="1" x14ac:dyDescent="0.35">
      <c r="A38" s="361">
        <v>34</v>
      </c>
      <c r="B38" s="64" t="s">
        <v>200</v>
      </c>
      <c r="C38" s="64" t="s">
        <v>173</v>
      </c>
      <c r="D38" s="64">
        <v>47487275</v>
      </c>
      <c r="E38" s="64">
        <v>47487275</v>
      </c>
      <c r="F38" s="64">
        <v>600100791</v>
      </c>
      <c r="G38" s="29" t="s">
        <v>596</v>
      </c>
      <c r="H38" s="29" t="s">
        <v>81</v>
      </c>
      <c r="I38" s="29" t="s">
        <v>104</v>
      </c>
      <c r="J38" s="29" t="s">
        <v>104</v>
      </c>
      <c r="K38" s="29" t="s">
        <v>597</v>
      </c>
      <c r="L38" s="65">
        <v>200000</v>
      </c>
      <c r="M38" s="65">
        <v>170000</v>
      </c>
      <c r="N38" s="66">
        <v>45474</v>
      </c>
      <c r="O38" s="66">
        <v>45505</v>
      </c>
      <c r="P38" s="67"/>
      <c r="Q38" s="67"/>
      <c r="R38" s="67"/>
      <c r="S38" s="67"/>
      <c r="T38" s="67"/>
      <c r="U38" s="67"/>
      <c r="V38" s="67"/>
      <c r="W38" s="67"/>
      <c r="X38" s="67"/>
      <c r="Y38" s="23" t="s">
        <v>544</v>
      </c>
      <c r="Z38" s="27" t="s">
        <v>363</v>
      </c>
    </row>
    <row r="39" spans="1:26" s="26" customFormat="1" ht="93.6" customHeight="1" x14ac:dyDescent="0.3">
      <c r="A39" s="361">
        <v>35</v>
      </c>
      <c r="B39" s="213" t="s">
        <v>200</v>
      </c>
      <c r="C39" s="213" t="s">
        <v>173</v>
      </c>
      <c r="D39" s="213">
        <v>47487275</v>
      </c>
      <c r="E39" s="213">
        <v>47487275</v>
      </c>
      <c r="F39" s="213">
        <v>600100791</v>
      </c>
      <c r="G39" s="217" t="s">
        <v>700</v>
      </c>
      <c r="H39" s="23" t="s">
        <v>81</v>
      </c>
      <c r="I39" s="23" t="s">
        <v>104</v>
      </c>
      <c r="J39" s="23" t="s">
        <v>104</v>
      </c>
      <c r="K39" s="216" t="s">
        <v>701</v>
      </c>
      <c r="L39" s="218">
        <v>1200000</v>
      </c>
      <c r="M39" s="218">
        <v>1020000</v>
      </c>
      <c r="N39" s="219">
        <v>45383</v>
      </c>
      <c r="O39" s="219">
        <v>45900</v>
      </c>
      <c r="P39" s="223"/>
      <c r="Q39" s="223" t="s">
        <v>99</v>
      </c>
      <c r="R39" s="223" t="s">
        <v>99</v>
      </c>
      <c r="S39" s="223"/>
      <c r="T39" s="223"/>
      <c r="U39" s="223"/>
      <c r="V39" s="223" t="s">
        <v>99</v>
      </c>
      <c r="W39" s="223" t="s">
        <v>99</v>
      </c>
      <c r="X39" s="223"/>
      <c r="Y39" s="221" t="s">
        <v>703</v>
      </c>
      <c r="Z39" s="220" t="s">
        <v>363</v>
      </c>
    </row>
    <row r="40" spans="1:26" s="26" customFormat="1" ht="54" customHeight="1" thickBot="1" x14ac:dyDescent="0.35">
      <c r="A40" s="34">
        <v>36</v>
      </c>
      <c r="B40" s="213" t="s">
        <v>200</v>
      </c>
      <c r="C40" s="213" t="s">
        <v>173</v>
      </c>
      <c r="D40" s="213">
        <v>47487275</v>
      </c>
      <c r="E40" s="213">
        <v>47487275</v>
      </c>
      <c r="F40" s="213">
        <v>600100791</v>
      </c>
      <c r="G40" s="217" t="s">
        <v>443</v>
      </c>
      <c r="H40" s="23" t="s">
        <v>81</v>
      </c>
      <c r="I40" s="23" t="s">
        <v>104</v>
      </c>
      <c r="J40" s="23" t="s">
        <v>104</v>
      </c>
      <c r="K40" s="216" t="s">
        <v>702</v>
      </c>
      <c r="L40" s="218">
        <v>800000</v>
      </c>
      <c r="M40" s="218">
        <v>680000</v>
      </c>
      <c r="N40" s="219">
        <v>45474</v>
      </c>
      <c r="O40" s="219">
        <v>45900</v>
      </c>
      <c r="P40" s="223" t="s">
        <v>99</v>
      </c>
      <c r="Q40" s="223" t="s">
        <v>99</v>
      </c>
      <c r="R40" s="223" t="s">
        <v>99</v>
      </c>
      <c r="S40" s="223" t="s">
        <v>99</v>
      </c>
      <c r="T40" s="223"/>
      <c r="U40" s="223" t="s">
        <v>99</v>
      </c>
      <c r="V40" s="223"/>
      <c r="W40" s="223"/>
      <c r="X40" s="223"/>
      <c r="Y40" s="221" t="s">
        <v>704</v>
      </c>
      <c r="Z40" s="220" t="s">
        <v>363</v>
      </c>
    </row>
    <row r="41" spans="1:26" ht="54" customHeight="1" thickBot="1" x14ac:dyDescent="0.35">
      <c r="A41" s="361">
        <v>37</v>
      </c>
      <c r="B41" s="64" t="s">
        <v>200</v>
      </c>
      <c r="C41" s="64" t="s">
        <v>173</v>
      </c>
      <c r="D41" s="68">
        <v>47487275</v>
      </c>
      <c r="E41" s="68">
        <v>47487275</v>
      </c>
      <c r="F41" s="68">
        <v>600100791</v>
      </c>
      <c r="G41" s="69" t="s">
        <v>598</v>
      </c>
      <c r="H41" s="69" t="s">
        <v>81</v>
      </c>
      <c r="I41" s="69" t="s">
        <v>104</v>
      </c>
      <c r="J41" s="69" t="s">
        <v>104</v>
      </c>
      <c r="K41" s="69" t="s">
        <v>599</v>
      </c>
      <c r="L41" s="70">
        <v>450000</v>
      </c>
      <c r="M41" s="70">
        <v>382500</v>
      </c>
      <c r="N41" s="214">
        <v>46143</v>
      </c>
      <c r="O41" s="215">
        <v>46235</v>
      </c>
      <c r="P41" s="71"/>
      <c r="Q41" s="71"/>
      <c r="R41" s="71"/>
      <c r="S41" s="71"/>
      <c r="T41" s="71"/>
      <c r="U41" s="71"/>
      <c r="V41" s="71"/>
      <c r="W41" s="71"/>
      <c r="X41" s="71"/>
      <c r="Y41" s="222" t="s">
        <v>705</v>
      </c>
      <c r="Z41" s="72" t="s">
        <v>363</v>
      </c>
    </row>
    <row r="42" spans="1:26" ht="54" customHeight="1" x14ac:dyDescent="0.3">
      <c r="A42" s="361">
        <v>38</v>
      </c>
      <c r="B42" s="48" t="s">
        <v>214</v>
      </c>
      <c r="C42" s="48" t="s">
        <v>173</v>
      </c>
      <c r="D42" s="73">
        <v>47487267</v>
      </c>
      <c r="E42" s="73" t="str">
        <f>"047487267"</f>
        <v>047487267</v>
      </c>
      <c r="F42" s="73">
        <v>600100782</v>
      </c>
      <c r="G42" s="48" t="s">
        <v>215</v>
      </c>
      <c r="H42" s="73" t="s">
        <v>81</v>
      </c>
      <c r="I42" s="73" t="s">
        <v>104</v>
      </c>
      <c r="J42" s="73" t="s">
        <v>104</v>
      </c>
      <c r="K42" s="48" t="s">
        <v>216</v>
      </c>
      <c r="L42" s="74">
        <v>5000000</v>
      </c>
      <c r="M42" s="74">
        <f>L42/100*85</f>
        <v>4250000</v>
      </c>
      <c r="N42" s="73">
        <v>2023</v>
      </c>
      <c r="O42" s="73">
        <v>2025</v>
      </c>
      <c r="P42" s="73"/>
      <c r="Q42" s="73"/>
      <c r="R42" s="73"/>
      <c r="S42" s="73"/>
      <c r="T42" s="73"/>
      <c r="U42" s="73"/>
      <c r="V42" s="73" t="s">
        <v>99</v>
      </c>
      <c r="W42" s="73" t="s">
        <v>99</v>
      </c>
      <c r="X42" s="73"/>
      <c r="Y42" s="48" t="s">
        <v>217</v>
      </c>
      <c r="Z42" s="75" t="s">
        <v>96</v>
      </c>
    </row>
    <row r="43" spans="1:26" ht="76.8" customHeight="1" thickBot="1" x14ac:dyDescent="0.35">
      <c r="A43" s="34">
        <v>39</v>
      </c>
      <c r="B43" s="48" t="s">
        <v>214</v>
      </c>
      <c r="C43" s="48" t="s">
        <v>173</v>
      </c>
      <c r="D43" s="73">
        <v>47487267</v>
      </c>
      <c r="E43" s="73" t="str">
        <f t="shared" ref="E43:E50" si="5">"047487267"</f>
        <v>047487267</v>
      </c>
      <c r="F43" s="73">
        <v>600100782</v>
      </c>
      <c r="G43" s="48" t="s">
        <v>600</v>
      </c>
      <c r="H43" s="73" t="s">
        <v>81</v>
      </c>
      <c r="I43" s="73" t="s">
        <v>104</v>
      </c>
      <c r="J43" s="73" t="s">
        <v>104</v>
      </c>
      <c r="K43" s="48" t="s">
        <v>218</v>
      </c>
      <c r="L43" s="74">
        <v>3000000</v>
      </c>
      <c r="M43" s="74">
        <f t="shared" ref="M43" si="6">L43/100*85</f>
        <v>2550000</v>
      </c>
      <c r="N43" s="73">
        <v>2024</v>
      </c>
      <c r="O43" s="73">
        <v>2027</v>
      </c>
      <c r="P43" s="73"/>
      <c r="Q43" s="73" t="s">
        <v>99</v>
      </c>
      <c r="R43" s="73" t="s">
        <v>99</v>
      </c>
      <c r="S43" s="73"/>
      <c r="T43" s="73"/>
      <c r="U43" s="73"/>
      <c r="V43" s="73"/>
      <c r="W43" s="73" t="s">
        <v>99</v>
      </c>
      <c r="X43" s="73"/>
      <c r="Y43" s="48" t="s">
        <v>97</v>
      </c>
      <c r="Z43" s="75" t="s">
        <v>96</v>
      </c>
    </row>
    <row r="44" spans="1:26" ht="81" customHeight="1" thickBot="1" x14ac:dyDescent="0.35">
      <c r="A44" s="361">
        <v>40</v>
      </c>
      <c r="B44" s="48" t="s">
        <v>214</v>
      </c>
      <c r="C44" s="48" t="s">
        <v>173</v>
      </c>
      <c r="D44" s="73">
        <v>47487267</v>
      </c>
      <c r="E44" s="73" t="str">
        <f t="shared" si="5"/>
        <v>047487267</v>
      </c>
      <c r="F44" s="73">
        <v>600100782</v>
      </c>
      <c r="G44" s="48" t="s">
        <v>601</v>
      </c>
      <c r="H44" s="73" t="s">
        <v>81</v>
      </c>
      <c r="I44" s="73" t="s">
        <v>104</v>
      </c>
      <c r="J44" s="73" t="s">
        <v>104</v>
      </c>
      <c r="K44" s="48" t="s">
        <v>602</v>
      </c>
      <c r="L44" s="74">
        <v>8000000</v>
      </c>
      <c r="M44" s="74">
        <v>6800000</v>
      </c>
      <c r="N44" s="73">
        <v>2023</v>
      </c>
      <c r="O44" s="73">
        <v>2025</v>
      </c>
      <c r="P44" s="73"/>
      <c r="Q44" s="73" t="s">
        <v>99</v>
      </c>
      <c r="R44" s="73"/>
      <c r="S44" s="73"/>
      <c r="T44" s="73"/>
      <c r="U44" s="73"/>
      <c r="V44" s="73"/>
      <c r="W44" s="73"/>
      <c r="X44" s="73"/>
      <c r="Y44" s="48" t="s">
        <v>603</v>
      </c>
      <c r="Z44" s="75" t="s">
        <v>96</v>
      </c>
    </row>
    <row r="45" spans="1:26" ht="117.6" customHeight="1" x14ac:dyDescent="0.3">
      <c r="A45" s="361">
        <v>41</v>
      </c>
      <c r="B45" s="48" t="s">
        <v>214</v>
      </c>
      <c r="C45" s="48" t="s">
        <v>173</v>
      </c>
      <c r="D45" s="73">
        <v>47487267</v>
      </c>
      <c r="E45" s="73" t="str">
        <f t="shared" si="5"/>
        <v>047487267</v>
      </c>
      <c r="F45" s="73">
        <v>600100782</v>
      </c>
      <c r="G45" s="64" t="s">
        <v>604</v>
      </c>
      <c r="H45" s="76" t="s">
        <v>81</v>
      </c>
      <c r="I45" s="76" t="s">
        <v>104</v>
      </c>
      <c r="J45" s="76" t="s">
        <v>104</v>
      </c>
      <c r="K45" s="64" t="s">
        <v>605</v>
      </c>
      <c r="L45" s="77">
        <v>7000000</v>
      </c>
      <c r="M45" s="77">
        <v>5950000</v>
      </c>
      <c r="N45" s="76">
        <v>2023</v>
      </c>
      <c r="O45" s="76">
        <v>2025</v>
      </c>
      <c r="P45" s="76"/>
      <c r="Q45" s="76" t="s">
        <v>99</v>
      </c>
      <c r="R45" s="76"/>
      <c r="S45" s="76"/>
      <c r="T45" s="76"/>
      <c r="U45" s="76"/>
      <c r="V45" s="76"/>
      <c r="W45" s="76"/>
      <c r="X45" s="76"/>
      <c r="Y45" s="64" t="s">
        <v>603</v>
      </c>
      <c r="Z45" s="78" t="s">
        <v>96</v>
      </c>
    </row>
    <row r="46" spans="1:26" ht="120.6" customHeight="1" thickBot="1" x14ac:dyDescent="0.35">
      <c r="A46" s="34">
        <v>42</v>
      </c>
      <c r="B46" s="48" t="s">
        <v>214</v>
      </c>
      <c r="C46" s="48" t="s">
        <v>173</v>
      </c>
      <c r="D46" s="73">
        <v>47487267</v>
      </c>
      <c r="E46" s="73" t="str">
        <f t="shared" si="5"/>
        <v>047487267</v>
      </c>
      <c r="F46" s="73">
        <v>600100782</v>
      </c>
      <c r="G46" s="48" t="s">
        <v>219</v>
      </c>
      <c r="H46" s="73" t="s">
        <v>81</v>
      </c>
      <c r="I46" s="73" t="s">
        <v>104</v>
      </c>
      <c r="J46" s="73" t="s">
        <v>104</v>
      </c>
      <c r="K46" s="48" t="s">
        <v>607</v>
      </c>
      <c r="L46" s="74">
        <v>800000</v>
      </c>
      <c r="M46" s="74">
        <f t="shared" ref="M46" si="7">L46/100*85</f>
        <v>680000</v>
      </c>
      <c r="N46" s="73">
        <v>2024</v>
      </c>
      <c r="O46" s="73">
        <v>2027</v>
      </c>
      <c r="P46" s="73" t="s">
        <v>99</v>
      </c>
      <c r="Q46" s="73" t="s">
        <v>99</v>
      </c>
      <c r="R46" s="73" t="s">
        <v>99</v>
      </c>
      <c r="S46" s="73" t="s">
        <v>99</v>
      </c>
      <c r="T46" s="73"/>
      <c r="U46" s="73"/>
      <c r="V46" s="73"/>
      <c r="W46" s="73"/>
      <c r="X46" s="73"/>
      <c r="Y46" s="48" t="s">
        <v>97</v>
      </c>
      <c r="Z46" s="75" t="s">
        <v>96</v>
      </c>
    </row>
    <row r="47" spans="1:26" ht="141" customHeight="1" thickBot="1" x14ac:dyDescent="0.35">
      <c r="A47" s="361">
        <v>43</v>
      </c>
      <c r="B47" s="48" t="s">
        <v>214</v>
      </c>
      <c r="C47" s="48" t="s">
        <v>173</v>
      </c>
      <c r="D47" s="73">
        <v>47487267</v>
      </c>
      <c r="E47" s="73" t="str">
        <f t="shared" si="5"/>
        <v>047487267</v>
      </c>
      <c r="F47" s="73">
        <v>600100782</v>
      </c>
      <c r="G47" s="64" t="s">
        <v>610</v>
      </c>
      <c r="H47" s="76" t="s">
        <v>81</v>
      </c>
      <c r="I47" s="76" t="s">
        <v>104</v>
      </c>
      <c r="J47" s="76" t="s">
        <v>104</v>
      </c>
      <c r="K47" s="64" t="s">
        <v>611</v>
      </c>
      <c r="L47" s="77">
        <v>35000000</v>
      </c>
      <c r="M47" s="77">
        <v>29750000</v>
      </c>
      <c r="N47" s="76">
        <v>2023</v>
      </c>
      <c r="O47" s="76">
        <v>2025</v>
      </c>
      <c r="P47" s="76"/>
      <c r="Q47" s="76"/>
      <c r="R47" s="76"/>
      <c r="S47" s="76"/>
      <c r="T47" s="76"/>
      <c r="U47" s="76"/>
      <c r="V47" s="76"/>
      <c r="W47" s="76" t="s">
        <v>99</v>
      </c>
      <c r="X47" s="76"/>
      <c r="Y47" s="64" t="s">
        <v>603</v>
      </c>
      <c r="Z47" s="78" t="s">
        <v>96</v>
      </c>
    </row>
    <row r="48" spans="1:26" ht="118.8" customHeight="1" x14ac:dyDescent="0.3">
      <c r="A48" s="361">
        <v>44</v>
      </c>
      <c r="B48" s="48" t="s">
        <v>214</v>
      </c>
      <c r="C48" s="48" t="s">
        <v>173</v>
      </c>
      <c r="D48" s="73">
        <v>47487267</v>
      </c>
      <c r="E48" s="73" t="str">
        <f t="shared" si="5"/>
        <v>047487267</v>
      </c>
      <c r="F48" s="73">
        <v>600100782</v>
      </c>
      <c r="G48" s="48" t="s">
        <v>220</v>
      </c>
      <c r="H48" s="73" t="s">
        <v>81</v>
      </c>
      <c r="I48" s="73" t="s">
        <v>104</v>
      </c>
      <c r="J48" s="73" t="s">
        <v>104</v>
      </c>
      <c r="K48" s="48" t="s">
        <v>221</v>
      </c>
      <c r="L48" s="74">
        <v>1000000</v>
      </c>
      <c r="M48" s="74">
        <f t="shared" ref="M48" si="8">L48/100*85</f>
        <v>850000</v>
      </c>
      <c r="N48" s="73">
        <v>2025</v>
      </c>
      <c r="O48" s="73">
        <v>2025</v>
      </c>
      <c r="P48" s="73"/>
      <c r="Q48" s="73"/>
      <c r="R48" s="73"/>
      <c r="S48" s="73"/>
      <c r="T48" s="73"/>
      <c r="U48" s="73"/>
      <c r="V48" s="73" t="s">
        <v>99</v>
      </c>
      <c r="W48" s="73" t="s">
        <v>99</v>
      </c>
      <c r="X48" s="73"/>
      <c r="Y48" s="48" t="s">
        <v>97</v>
      </c>
      <c r="Z48" s="75" t="s">
        <v>96</v>
      </c>
    </row>
    <row r="49" spans="1:26" ht="76.2" thickBot="1" x14ac:dyDescent="0.35">
      <c r="A49" s="34">
        <v>45</v>
      </c>
      <c r="B49" s="48" t="s">
        <v>214</v>
      </c>
      <c r="C49" s="48" t="s">
        <v>173</v>
      </c>
      <c r="D49" s="73">
        <v>47487267</v>
      </c>
      <c r="E49" s="73" t="str">
        <f t="shared" si="5"/>
        <v>047487267</v>
      </c>
      <c r="F49" s="73">
        <v>600100782</v>
      </c>
      <c r="G49" s="48" t="s">
        <v>222</v>
      </c>
      <c r="H49" s="73" t="s">
        <v>81</v>
      </c>
      <c r="I49" s="73" t="s">
        <v>104</v>
      </c>
      <c r="J49" s="73" t="s">
        <v>104</v>
      </c>
      <c r="K49" s="48" t="s">
        <v>606</v>
      </c>
      <c r="L49" s="74">
        <v>3000000</v>
      </c>
      <c r="M49" s="74">
        <f>L49/100*85</f>
        <v>2550000</v>
      </c>
      <c r="N49" s="73">
        <v>2023</v>
      </c>
      <c r="O49" s="73">
        <v>2025</v>
      </c>
      <c r="P49" s="73"/>
      <c r="Q49" s="73"/>
      <c r="R49" s="73"/>
      <c r="S49" s="73"/>
      <c r="T49" s="73"/>
      <c r="U49" s="73"/>
      <c r="V49" s="73"/>
      <c r="W49" s="73"/>
      <c r="X49" s="73"/>
      <c r="Y49" s="48" t="s">
        <v>603</v>
      </c>
      <c r="Z49" s="75" t="s">
        <v>96</v>
      </c>
    </row>
    <row r="50" spans="1:26" ht="174" thickBot="1" x14ac:dyDescent="0.35">
      <c r="A50" s="361">
        <v>46</v>
      </c>
      <c r="B50" s="48" t="s">
        <v>214</v>
      </c>
      <c r="C50" s="48" t="s">
        <v>173</v>
      </c>
      <c r="D50" s="73">
        <v>47487267</v>
      </c>
      <c r="E50" s="73" t="str">
        <f t="shared" si="5"/>
        <v>047487267</v>
      </c>
      <c r="F50" s="73">
        <v>600100782</v>
      </c>
      <c r="G50" s="68" t="s">
        <v>533</v>
      </c>
      <c r="H50" s="79" t="s">
        <v>81</v>
      </c>
      <c r="I50" s="79" t="s">
        <v>104</v>
      </c>
      <c r="J50" s="79" t="s">
        <v>104</v>
      </c>
      <c r="K50" s="68" t="s">
        <v>608</v>
      </c>
      <c r="L50" s="80">
        <v>50000000</v>
      </c>
      <c r="M50" s="80">
        <v>42500000</v>
      </c>
      <c r="N50" s="79">
        <v>2023</v>
      </c>
      <c r="O50" s="79">
        <v>2026</v>
      </c>
      <c r="P50" s="79" t="s">
        <v>99</v>
      </c>
      <c r="Q50" s="79" t="s">
        <v>99</v>
      </c>
      <c r="R50" s="79" t="s">
        <v>99</v>
      </c>
      <c r="S50" s="79" t="s">
        <v>99</v>
      </c>
      <c r="T50" s="79"/>
      <c r="U50" s="79" t="s">
        <v>99</v>
      </c>
      <c r="V50" s="79" t="s">
        <v>99</v>
      </c>
      <c r="W50" s="79" t="s">
        <v>99</v>
      </c>
      <c r="X50" s="79" t="s">
        <v>99</v>
      </c>
      <c r="Y50" s="68" t="s">
        <v>609</v>
      </c>
      <c r="Z50" s="81" t="s">
        <v>96</v>
      </c>
    </row>
    <row r="51" spans="1:26" ht="231" customHeight="1" x14ac:dyDescent="0.3">
      <c r="A51" s="361">
        <v>47</v>
      </c>
      <c r="B51" s="48" t="s">
        <v>223</v>
      </c>
      <c r="C51" s="48" t="s">
        <v>224</v>
      </c>
      <c r="D51" s="48">
        <v>47487283</v>
      </c>
      <c r="E51" s="48">
        <v>47487283</v>
      </c>
      <c r="F51" s="48">
        <v>600100804</v>
      </c>
      <c r="G51" s="48" t="s">
        <v>225</v>
      </c>
      <c r="H51" s="48" t="s">
        <v>81</v>
      </c>
      <c r="I51" s="48" t="s">
        <v>104</v>
      </c>
      <c r="J51" s="48" t="s">
        <v>104</v>
      </c>
      <c r="K51" s="48" t="s">
        <v>226</v>
      </c>
      <c r="L51" s="53">
        <v>2000000</v>
      </c>
      <c r="M51" s="53">
        <v>1700000</v>
      </c>
      <c r="N51" s="48">
        <v>2022</v>
      </c>
      <c r="O51" s="48">
        <v>2025</v>
      </c>
      <c r="P51" s="48"/>
      <c r="Q51" s="48"/>
      <c r="R51" s="48"/>
      <c r="S51" s="48"/>
      <c r="T51" s="48"/>
      <c r="U51" s="48"/>
      <c r="V51" s="48" t="s">
        <v>99</v>
      </c>
      <c r="W51" s="48" t="s">
        <v>174</v>
      </c>
      <c r="X51" s="48"/>
      <c r="Y51" s="48" t="s">
        <v>544</v>
      </c>
      <c r="Z51" s="51" t="s">
        <v>96</v>
      </c>
    </row>
    <row r="52" spans="1:26" ht="100.8" customHeight="1" thickBot="1" x14ac:dyDescent="0.35">
      <c r="A52" s="34">
        <v>48</v>
      </c>
      <c r="B52" s="48" t="s">
        <v>223</v>
      </c>
      <c r="C52" s="48" t="s">
        <v>224</v>
      </c>
      <c r="D52" s="48">
        <v>47487283</v>
      </c>
      <c r="E52" s="48">
        <v>47487283</v>
      </c>
      <c r="F52" s="48">
        <v>600100804</v>
      </c>
      <c r="G52" s="48" t="s">
        <v>227</v>
      </c>
      <c r="H52" s="48" t="s">
        <v>81</v>
      </c>
      <c r="I52" s="48" t="s">
        <v>104</v>
      </c>
      <c r="J52" s="48" t="s">
        <v>104</v>
      </c>
      <c r="K52" s="48" t="s">
        <v>228</v>
      </c>
      <c r="L52" s="53">
        <v>2000000</v>
      </c>
      <c r="M52" s="53">
        <v>1700000</v>
      </c>
      <c r="N52" s="48">
        <v>2022</v>
      </c>
      <c r="O52" s="48">
        <v>2024</v>
      </c>
      <c r="P52" s="48" t="s">
        <v>174</v>
      </c>
      <c r="Q52" s="48" t="s">
        <v>174</v>
      </c>
      <c r="R52" s="48"/>
      <c r="S52" s="48"/>
      <c r="T52" s="48"/>
      <c r="U52" s="48"/>
      <c r="V52" s="48"/>
      <c r="W52" s="48"/>
      <c r="X52" s="48"/>
      <c r="Y52" s="48" t="s">
        <v>97</v>
      </c>
      <c r="Z52" s="51" t="s">
        <v>96</v>
      </c>
    </row>
    <row r="53" spans="1:26" ht="84.6" customHeight="1" thickBot="1" x14ac:dyDescent="0.35">
      <c r="A53" s="361">
        <v>49</v>
      </c>
      <c r="B53" s="48" t="s">
        <v>223</v>
      </c>
      <c r="C53" s="48" t="s">
        <v>224</v>
      </c>
      <c r="D53" s="48">
        <v>47487283</v>
      </c>
      <c r="E53" s="48">
        <v>47487283</v>
      </c>
      <c r="F53" s="48">
        <v>600100804</v>
      </c>
      <c r="G53" s="48" t="s">
        <v>229</v>
      </c>
      <c r="H53" s="48" t="s">
        <v>81</v>
      </c>
      <c r="I53" s="48" t="s">
        <v>104</v>
      </c>
      <c r="J53" s="48" t="s">
        <v>104</v>
      </c>
      <c r="K53" s="48" t="s">
        <v>230</v>
      </c>
      <c r="L53" s="53">
        <v>1000000</v>
      </c>
      <c r="M53" s="53">
        <v>850000</v>
      </c>
      <c r="N53" s="48">
        <v>2023</v>
      </c>
      <c r="O53" s="48">
        <v>2025</v>
      </c>
      <c r="P53" s="48"/>
      <c r="Q53" s="48"/>
      <c r="R53" s="48"/>
      <c r="S53" s="48"/>
      <c r="T53" s="48"/>
      <c r="U53" s="48"/>
      <c r="V53" s="48" t="s">
        <v>99</v>
      </c>
      <c r="W53" s="48" t="s">
        <v>174</v>
      </c>
      <c r="X53" s="48"/>
      <c r="Y53" s="48" t="s">
        <v>97</v>
      </c>
      <c r="Z53" s="51" t="s">
        <v>96</v>
      </c>
    </row>
    <row r="54" spans="1:26" ht="101.4" customHeight="1" x14ac:dyDescent="0.3">
      <c r="A54" s="361">
        <v>50</v>
      </c>
      <c r="B54" s="48" t="s">
        <v>223</v>
      </c>
      <c r="C54" s="48" t="s">
        <v>224</v>
      </c>
      <c r="D54" s="48">
        <v>47487283</v>
      </c>
      <c r="E54" s="48">
        <v>47487283</v>
      </c>
      <c r="F54" s="48">
        <v>600100804</v>
      </c>
      <c r="G54" s="48" t="s">
        <v>231</v>
      </c>
      <c r="H54" s="48" t="s">
        <v>81</v>
      </c>
      <c r="I54" s="48" t="s">
        <v>104</v>
      </c>
      <c r="J54" s="48" t="s">
        <v>104</v>
      </c>
      <c r="K54" s="48" t="s">
        <v>232</v>
      </c>
      <c r="L54" s="53">
        <v>5000000</v>
      </c>
      <c r="M54" s="53">
        <v>4250000</v>
      </c>
      <c r="N54" s="48">
        <v>2024</v>
      </c>
      <c r="O54" s="48">
        <v>2026</v>
      </c>
      <c r="P54" s="48" t="s">
        <v>174</v>
      </c>
      <c r="Q54" s="48"/>
      <c r="R54" s="48"/>
      <c r="S54" s="48"/>
      <c r="T54" s="48"/>
      <c r="U54" s="48"/>
      <c r="V54" s="48"/>
      <c r="W54" s="48"/>
      <c r="X54" s="48"/>
      <c r="Y54" s="48" t="s">
        <v>97</v>
      </c>
      <c r="Z54" s="51" t="s">
        <v>96</v>
      </c>
    </row>
    <row r="55" spans="1:26" ht="76.2" thickBot="1" x14ac:dyDescent="0.35">
      <c r="A55" s="34">
        <v>51</v>
      </c>
      <c r="B55" s="48" t="s">
        <v>223</v>
      </c>
      <c r="C55" s="48" t="s">
        <v>224</v>
      </c>
      <c r="D55" s="48">
        <v>47487283</v>
      </c>
      <c r="E55" s="48">
        <v>47487283</v>
      </c>
      <c r="F55" s="48">
        <v>600100804</v>
      </c>
      <c r="G55" s="48" t="s">
        <v>233</v>
      </c>
      <c r="H55" s="48" t="s">
        <v>81</v>
      </c>
      <c r="I55" s="48" t="s">
        <v>104</v>
      </c>
      <c r="J55" s="48" t="s">
        <v>104</v>
      </c>
      <c r="K55" s="48" t="s">
        <v>234</v>
      </c>
      <c r="L55" s="53">
        <v>200000</v>
      </c>
      <c r="M55" s="53">
        <v>170000</v>
      </c>
      <c r="N55" s="48">
        <v>2023</v>
      </c>
      <c r="O55" s="48">
        <v>2025</v>
      </c>
      <c r="P55" s="48"/>
      <c r="Q55" s="48"/>
      <c r="R55" s="48"/>
      <c r="S55" s="48"/>
      <c r="T55" s="48"/>
      <c r="U55" s="48"/>
      <c r="V55" s="48"/>
      <c r="W55" s="48"/>
      <c r="X55" s="48"/>
      <c r="Y55" s="48" t="s">
        <v>97</v>
      </c>
      <c r="Z55" s="51" t="s">
        <v>96</v>
      </c>
    </row>
    <row r="56" spans="1:26" ht="231" customHeight="1" thickBot="1" x14ac:dyDescent="0.35">
      <c r="A56" s="361">
        <v>52</v>
      </c>
      <c r="B56" s="48" t="s">
        <v>223</v>
      </c>
      <c r="C56" s="48" t="s">
        <v>224</v>
      </c>
      <c r="D56" s="48">
        <v>47487283</v>
      </c>
      <c r="E56" s="48">
        <v>47487283</v>
      </c>
      <c r="F56" s="48">
        <v>600100804</v>
      </c>
      <c r="G56" s="48" t="s">
        <v>235</v>
      </c>
      <c r="H56" s="48" t="s">
        <v>81</v>
      </c>
      <c r="I56" s="48" t="s">
        <v>104</v>
      </c>
      <c r="J56" s="48" t="s">
        <v>104</v>
      </c>
      <c r="K56" s="48" t="s">
        <v>236</v>
      </c>
      <c r="L56" s="53">
        <v>3000000</v>
      </c>
      <c r="M56" s="53">
        <v>2550000</v>
      </c>
      <c r="N56" s="48">
        <v>2022</v>
      </c>
      <c r="O56" s="48">
        <v>2025</v>
      </c>
      <c r="P56" s="48" t="s">
        <v>174</v>
      </c>
      <c r="Q56" s="48" t="s">
        <v>174</v>
      </c>
      <c r="R56" s="48" t="s">
        <v>174</v>
      </c>
      <c r="S56" s="48" t="s">
        <v>174</v>
      </c>
      <c r="T56" s="48"/>
      <c r="U56" s="48"/>
      <c r="V56" s="48"/>
      <c r="W56" s="48"/>
      <c r="X56" s="48"/>
      <c r="Y56" s="48" t="s">
        <v>97</v>
      </c>
      <c r="Z56" s="51" t="s">
        <v>96</v>
      </c>
    </row>
    <row r="57" spans="1:26" ht="75.599999999999994" x14ac:dyDescent="0.3">
      <c r="A57" s="361">
        <v>53</v>
      </c>
      <c r="B57" s="48" t="s">
        <v>223</v>
      </c>
      <c r="C57" s="48" t="s">
        <v>224</v>
      </c>
      <c r="D57" s="48">
        <v>47487283</v>
      </c>
      <c r="E57" s="48">
        <v>47487283</v>
      </c>
      <c r="F57" s="48">
        <v>600100804</v>
      </c>
      <c r="G57" s="48" t="s">
        <v>237</v>
      </c>
      <c r="H57" s="48" t="s">
        <v>81</v>
      </c>
      <c r="I57" s="48" t="s">
        <v>104</v>
      </c>
      <c r="J57" s="48" t="s">
        <v>104</v>
      </c>
      <c r="K57" s="48" t="s">
        <v>238</v>
      </c>
      <c r="L57" s="53">
        <v>750000</v>
      </c>
      <c r="M57" s="53">
        <v>637500</v>
      </c>
      <c r="N57" s="48">
        <v>2023</v>
      </c>
      <c r="O57" s="48">
        <v>2025</v>
      </c>
      <c r="P57" s="48" t="s">
        <v>174</v>
      </c>
      <c r="Q57" s="48" t="s">
        <v>174</v>
      </c>
      <c r="R57" s="48"/>
      <c r="S57" s="48"/>
      <c r="T57" s="48"/>
      <c r="U57" s="48"/>
      <c r="V57" s="48"/>
      <c r="W57" s="48"/>
      <c r="X57" s="48"/>
      <c r="Y57" s="48" t="s">
        <v>97</v>
      </c>
      <c r="Z57" s="51" t="s">
        <v>96</v>
      </c>
    </row>
    <row r="58" spans="1:26" ht="76.2" thickBot="1" x14ac:dyDescent="0.35">
      <c r="A58" s="34">
        <v>54</v>
      </c>
      <c r="B58" s="48" t="s">
        <v>223</v>
      </c>
      <c r="C58" s="48" t="s">
        <v>224</v>
      </c>
      <c r="D58" s="48">
        <v>47487283</v>
      </c>
      <c r="E58" s="48">
        <v>47487283</v>
      </c>
      <c r="F58" s="48">
        <v>600100804</v>
      </c>
      <c r="G58" s="48" t="s">
        <v>239</v>
      </c>
      <c r="H58" s="48" t="s">
        <v>81</v>
      </c>
      <c r="I58" s="48" t="s">
        <v>104</v>
      </c>
      <c r="J58" s="48" t="s">
        <v>104</v>
      </c>
      <c r="K58" s="48" t="s">
        <v>240</v>
      </c>
      <c r="L58" s="53">
        <v>600000</v>
      </c>
      <c r="M58" s="53">
        <v>510000</v>
      </c>
      <c r="N58" s="48">
        <v>2022</v>
      </c>
      <c r="O58" s="48">
        <v>2025</v>
      </c>
      <c r="P58" s="48"/>
      <c r="Q58" s="48"/>
      <c r="R58" s="48" t="s">
        <v>174</v>
      </c>
      <c r="S58" s="48"/>
      <c r="T58" s="48"/>
      <c r="U58" s="48"/>
      <c r="V58" s="48"/>
      <c r="W58" s="48"/>
      <c r="X58" s="48"/>
      <c r="Y58" s="48" t="s">
        <v>97</v>
      </c>
      <c r="Z58" s="51" t="s">
        <v>96</v>
      </c>
    </row>
    <row r="59" spans="1:26" s="82" customFormat="1" ht="343.2" customHeight="1" thickBot="1" x14ac:dyDescent="0.35">
      <c r="A59" s="361">
        <v>55</v>
      </c>
      <c r="B59" s="48" t="s">
        <v>223</v>
      </c>
      <c r="C59" s="48" t="s">
        <v>224</v>
      </c>
      <c r="D59" s="48">
        <v>47487283</v>
      </c>
      <c r="E59" s="48">
        <v>47487283</v>
      </c>
      <c r="F59" s="48">
        <v>600100804</v>
      </c>
      <c r="G59" s="48" t="s">
        <v>241</v>
      </c>
      <c r="H59" s="48" t="s">
        <v>81</v>
      </c>
      <c r="I59" s="48" t="s">
        <v>104</v>
      </c>
      <c r="J59" s="48" t="s">
        <v>104</v>
      </c>
      <c r="K59" s="48" t="s">
        <v>242</v>
      </c>
      <c r="L59" s="53">
        <v>1500000</v>
      </c>
      <c r="M59" s="53">
        <v>1275000</v>
      </c>
      <c r="N59" s="48">
        <v>2022</v>
      </c>
      <c r="O59" s="48">
        <v>2024</v>
      </c>
      <c r="P59" s="48"/>
      <c r="Q59" s="48"/>
      <c r="R59" s="48"/>
      <c r="S59" s="48" t="s">
        <v>174</v>
      </c>
      <c r="T59" s="48"/>
      <c r="U59" s="48"/>
      <c r="V59" s="48"/>
      <c r="W59" s="48"/>
      <c r="X59" s="48" t="s">
        <v>174</v>
      </c>
      <c r="Y59" s="48" t="s">
        <v>97</v>
      </c>
      <c r="Z59" s="51" t="s">
        <v>96</v>
      </c>
    </row>
    <row r="60" spans="1:26" ht="75.599999999999994" x14ac:dyDescent="0.3">
      <c r="A60" s="361">
        <v>56</v>
      </c>
      <c r="B60" s="48" t="s">
        <v>223</v>
      </c>
      <c r="C60" s="48" t="s">
        <v>224</v>
      </c>
      <c r="D60" s="48">
        <v>47487283</v>
      </c>
      <c r="E60" s="48">
        <v>47487283</v>
      </c>
      <c r="F60" s="48">
        <v>600100804</v>
      </c>
      <c r="G60" s="48" t="s">
        <v>522</v>
      </c>
      <c r="H60" s="48" t="s">
        <v>81</v>
      </c>
      <c r="I60" s="48" t="s">
        <v>104</v>
      </c>
      <c r="J60" s="48" t="s">
        <v>104</v>
      </c>
      <c r="K60" s="48" t="s">
        <v>523</v>
      </c>
      <c r="L60" s="53">
        <v>2035000</v>
      </c>
      <c r="M60" s="53">
        <v>1729750</v>
      </c>
      <c r="N60" s="48">
        <v>2022</v>
      </c>
      <c r="O60" s="48">
        <v>2024</v>
      </c>
      <c r="P60" s="48" t="s">
        <v>174</v>
      </c>
      <c r="Q60" s="48"/>
      <c r="R60" s="48"/>
      <c r="S60" s="48"/>
      <c r="T60" s="48"/>
      <c r="U60" s="48"/>
      <c r="V60" s="48"/>
      <c r="W60" s="48"/>
      <c r="X60" s="48"/>
      <c r="Y60" s="48" t="s">
        <v>97</v>
      </c>
      <c r="Z60" s="51" t="s">
        <v>96</v>
      </c>
    </row>
    <row r="61" spans="1:26" ht="76.2" thickBot="1" x14ac:dyDescent="0.35">
      <c r="A61" s="34">
        <v>57</v>
      </c>
      <c r="B61" s="48" t="s">
        <v>223</v>
      </c>
      <c r="C61" s="48" t="s">
        <v>224</v>
      </c>
      <c r="D61" s="48">
        <v>47487283</v>
      </c>
      <c r="E61" s="48">
        <v>47487283</v>
      </c>
      <c r="F61" s="48">
        <v>600100804</v>
      </c>
      <c r="G61" s="48" t="s">
        <v>566</v>
      </c>
      <c r="H61" s="48" t="s">
        <v>81</v>
      </c>
      <c r="I61" s="48" t="s">
        <v>104</v>
      </c>
      <c r="J61" s="48" t="s">
        <v>104</v>
      </c>
      <c r="K61" s="48" t="s">
        <v>567</v>
      </c>
      <c r="L61" s="53">
        <v>170000</v>
      </c>
      <c r="M61" s="53">
        <f>L61*0.85</f>
        <v>144500</v>
      </c>
      <c r="N61" s="48">
        <v>2022</v>
      </c>
      <c r="O61" s="48">
        <v>2024</v>
      </c>
      <c r="P61" s="48"/>
      <c r="Q61" s="48"/>
      <c r="R61" s="48"/>
      <c r="S61" s="48"/>
      <c r="T61" s="48"/>
      <c r="U61" s="48"/>
      <c r="V61" s="48"/>
      <c r="W61" s="48"/>
      <c r="X61" s="48"/>
      <c r="Y61" s="25" t="s">
        <v>544</v>
      </c>
      <c r="Z61" s="51" t="s">
        <v>96</v>
      </c>
    </row>
    <row r="62" spans="1:26" ht="76.2" thickBot="1" x14ac:dyDescent="0.35">
      <c r="A62" s="361">
        <v>58</v>
      </c>
      <c r="B62" s="48" t="s">
        <v>223</v>
      </c>
      <c r="C62" s="48" t="s">
        <v>224</v>
      </c>
      <c r="D62" s="48">
        <v>47487283</v>
      </c>
      <c r="E62" s="48">
        <v>47487283</v>
      </c>
      <c r="F62" s="48">
        <v>600100804</v>
      </c>
      <c r="G62" s="48" t="s">
        <v>524</v>
      </c>
      <c r="H62" s="48" t="s">
        <v>81</v>
      </c>
      <c r="I62" s="48" t="s">
        <v>104</v>
      </c>
      <c r="J62" s="48" t="s">
        <v>104</v>
      </c>
      <c r="K62" s="48" t="s">
        <v>525</v>
      </c>
      <c r="L62" s="53">
        <v>220000</v>
      </c>
      <c r="M62" s="53">
        <v>187000</v>
      </c>
      <c r="N62" s="48">
        <v>2022</v>
      </c>
      <c r="O62" s="48">
        <v>2024</v>
      </c>
      <c r="P62" s="48"/>
      <c r="Q62" s="48"/>
      <c r="R62" s="48"/>
      <c r="S62" s="48"/>
      <c r="T62" s="48"/>
      <c r="U62" s="48"/>
      <c r="V62" s="48"/>
      <c r="W62" s="48"/>
      <c r="X62" s="48"/>
      <c r="Y62" s="48" t="s">
        <v>544</v>
      </c>
      <c r="Z62" s="51" t="s">
        <v>96</v>
      </c>
    </row>
    <row r="63" spans="1:26" ht="87" customHeight="1" x14ac:dyDescent="0.3">
      <c r="A63" s="361">
        <v>59</v>
      </c>
      <c r="B63" s="48" t="s">
        <v>223</v>
      </c>
      <c r="C63" s="48" t="s">
        <v>224</v>
      </c>
      <c r="D63" s="48">
        <v>47487283</v>
      </c>
      <c r="E63" s="48">
        <v>47487283</v>
      </c>
      <c r="F63" s="48">
        <v>600100804</v>
      </c>
      <c r="G63" s="48" t="s">
        <v>526</v>
      </c>
      <c r="H63" s="48" t="s">
        <v>81</v>
      </c>
      <c r="I63" s="48" t="s">
        <v>104</v>
      </c>
      <c r="J63" s="48" t="s">
        <v>104</v>
      </c>
      <c r="K63" s="48" t="s">
        <v>527</v>
      </c>
      <c r="L63" s="53">
        <v>180000</v>
      </c>
      <c r="M63" s="53">
        <v>153000</v>
      </c>
      <c r="N63" s="48">
        <v>2022</v>
      </c>
      <c r="O63" s="48">
        <v>2024</v>
      </c>
      <c r="P63" s="48"/>
      <c r="Q63" s="48"/>
      <c r="R63" s="48"/>
      <c r="S63" s="48"/>
      <c r="T63" s="48"/>
      <c r="U63" s="48"/>
      <c r="V63" s="48"/>
      <c r="W63" s="48"/>
      <c r="X63" s="48"/>
      <c r="Y63" s="48" t="s">
        <v>544</v>
      </c>
      <c r="Z63" s="51" t="s">
        <v>96</v>
      </c>
    </row>
    <row r="64" spans="1:26" ht="83.4" customHeight="1" thickBot="1" x14ac:dyDescent="0.35">
      <c r="A64" s="34">
        <v>60</v>
      </c>
      <c r="B64" s="48" t="s">
        <v>223</v>
      </c>
      <c r="C64" s="48" t="s">
        <v>224</v>
      </c>
      <c r="D64" s="48">
        <v>47487283</v>
      </c>
      <c r="E64" s="48">
        <v>47487283</v>
      </c>
      <c r="F64" s="48">
        <v>600100804</v>
      </c>
      <c r="G64" s="48" t="s">
        <v>528</v>
      </c>
      <c r="H64" s="48" t="s">
        <v>81</v>
      </c>
      <c r="I64" s="48" t="s">
        <v>104</v>
      </c>
      <c r="J64" s="48" t="s">
        <v>104</v>
      </c>
      <c r="K64" s="48" t="s">
        <v>528</v>
      </c>
      <c r="L64" s="53">
        <v>260000</v>
      </c>
      <c r="M64" s="53">
        <f>L64*0.85</f>
        <v>221000</v>
      </c>
      <c r="N64" s="48">
        <v>2022</v>
      </c>
      <c r="O64" s="48">
        <v>2024</v>
      </c>
      <c r="P64" s="48"/>
      <c r="Q64" s="48"/>
      <c r="R64" s="48"/>
      <c r="S64" s="48"/>
      <c r="T64" s="48"/>
      <c r="U64" s="48"/>
      <c r="V64" s="48"/>
      <c r="W64" s="48"/>
      <c r="X64" s="48"/>
      <c r="Y64" s="25" t="s">
        <v>544</v>
      </c>
      <c r="Z64" s="51" t="s">
        <v>96</v>
      </c>
    </row>
    <row r="65" spans="1:26" ht="76.2" thickBot="1" x14ac:dyDescent="0.35">
      <c r="A65" s="361">
        <v>61</v>
      </c>
      <c r="B65" s="48" t="s">
        <v>223</v>
      </c>
      <c r="C65" s="48" t="s">
        <v>224</v>
      </c>
      <c r="D65" s="48">
        <v>47487283</v>
      </c>
      <c r="E65" s="48">
        <v>47487283</v>
      </c>
      <c r="F65" s="48">
        <v>600100804</v>
      </c>
      <c r="G65" s="48" t="s">
        <v>529</v>
      </c>
      <c r="H65" s="48" t="s">
        <v>81</v>
      </c>
      <c r="I65" s="48" t="s">
        <v>104</v>
      </c>
      <c r="J65" s="48" t="s">
        <v>104</v>
      </c>
      <c r="K65" s="48" t="s">
        <v>529</v>
      </c>
      <c r="L65" s="53">
        <v>270000</v>
      </c>
      <c r="M65" s="53">
        <v>229500</v>
      </c>
      <c r="N65" s="48">
        <v>2022</v>
      </c>
      <c r="O65" s="48">
        <v>2024</v>
      </c>
      <c r="P65" s="48"/>
      <c r="Q65" s="48"/>
      <c r="R65" s="48"/>
      <c r="S65" s="48"/>
      <c r="T65" s="48"/>
      <c r="U65" s="48"/>
      <c r="V65" s="48"/>
      <c r="W65" s="48"/>
      <c r="X65" s="48"/>
      <c r="Y65" s="48" t="s">
        <v>544</v>
      </c>
      <c r="Z65" s="51" t="s">
        <v>96</v>
      </c>
    </row>
    <row r="66" spans="1:26" ht="87.6" customHeight="1" x14ac:dyDescent="0.3">
      <c r="A66" s="361">
        <v>62</v>
      </c>
      <c r="B66" s="48" t="s">
        <v>223</v>
      </c>
      <c r="C66" s="48" t="s">
        <v>224</v>
      </c>
      <c r="D66" s="48">
        <v>47487283</v>
      </c>
      <c r="E66" s="48">
        <v>47487283</v>
      </c>
      <c r="F66" s="48">
        <v>600100804</v>
      </c>
      <c r="G66" s="48" t="s">
        <v>530</v>
      </c>
      <c r="H66" s="48" t="s">
        <v>81</v>
      </c>
      <c r="I66" s="48" t="s">
        <v>104</v>
      </c>
      <c r="J66" s="48" t="s">
        <v>104</v>
      </c>
      <c r="K66" s="48" t="s">
        <v>530</v>
      </c>
      <c r="L66" s="53">
        <v>280000</v>
      </c>
      <c r="M66" s="53">
        <f>L66*0.85</f>
        <v>238000</v>
      </c>
      <c r="N66" s="48">
        <v>2022</v>
      </c>
      <c r="O66" s="48">
        <v>2024</v>
      </c>
      <c r="P66" s="48"/>
      <c r="Q66" s="48"/>
      <c r="R66" s="48"/>
      <c r="S66" s="48"/>
      <c r="T66" s="48"/>
      <c r="U66" s="48"/>
      <c r="V66" s="48"/>
      <c r="W66" s="48"/>
      <c r="X66" s="48"/>
      <c r="Y66" s="25" t="s">
        <v>544</v>
      </c>
      <c r="Z66" s="51" t="s">
        <v>96</v>
      </c>
    </row>
    <row r="67" spans="1:26" ht="87.6" customHeight="1" thickBot="1" x14ac:dyDescent="0.35">
      <c r="A67" s="34">
        <v>63</v>
      </c>
      <c r="B67" s="48" t="s">
        <v>223</v>
      </c>
      <c r="C67" s="48" t="s">
        <v>224</v>
      </c>
      <c r="D67" s="48">
        <v>47487283</v>
      </c>
      <c r="E67" s="48">
        <v>47487283</v>
      </c>
      <c r="F67" s="48">
        <v>600100804</v>
      </c>
      <c r="G67" s="48" t="s">
        <v>531</v>
      </c>
      <c r="H67" s="48" t="s">
        <v>81</v>
      </c>
      <c r="I67" s="48" t="s">
        <v>104</v>
      </c>
      <c r="J67" s="48" t="s">
        <v>104</v>
      </c>
      <c r="K67" s="48" t="s">
        <v>532</v>
      </c>
      <c r="L67" s="53">
        <v>25000000</v>
      </c>
      <c r="M67" s="53">
        <v>21250000</v>
      </c>
      <c r="N67" s="48">
        <v>2022</v>
      </c>
      <c r="O67" s="48">
        <v>2024</v>
      </c>
      <c r="P67" s="48" t="s">
        <v>99</v>
      </c>
      <c r="Q67" s="48" t="s">
        <v>99</v>
      </c>
      <c r="R67" s="48" t="s">
        <v>99</v>
      </c>
      <c r="S67" s="48" t="s">
        <v>99</v>
      </c>
      <c r="T67" s="48"/>
      <c r="U67" s="48"/>
      <c r="V67" s="48" t="s">
        <v>99</v>
      </c>
      <c r="W67" s="48" t="s">
        <v>99</v>
      </c>
      <c r="X67" s="48" t="s">
        <v>99</v>
      </c>
      <c r="Y67" s="48" t="s">
        <v>97</v>
      </c>
      <c r="Z67" s="51" t="s">
        <v>96</v>
      </c>
    </row>
    <row r="68" spans="1:26" ht="72.599999999999994" thickBot="1" x14ac:dyDescent="0.35">
      <c r="A68" s="361">
        <v>64</v>
      </c>
      <c r="B68" s="54" t="s">
        <v>223</v>
      </c>
      <c r="C68" s="54" t="s">
        <v>224</v>
      </c>
      <c r="D68" s="54">
        <v>47487283</v>
      </c>
      <c r="E68" s="54">
        <v>47487283</v>
      </c>
      <c r="F68" s="54">
        <v>600100804</v>
      </c>
      <c r="G68" s="29" t="s">
        <v>568</v>
      </c>
      <c r="H68" s="29" t="s">
        <v>81</v>
      </c>
      <c r="I68" s="29" t="s">
        <v>104</v>
      </c>
      <c r="J68" s="29" t="s">
        <v>104</v>
      </c>
      <c r="K68" s="28" t="s">
        <v>569</v>
      </c>
      <c r="L68" s="28">
        <v>1323000</v>
      </c>
      <c r="M68" s="28">
        <f t="shared" ref="M68:M71" si="9">L68*0.85</f>
        <v>1124550</v>
      </c>
      <c r="N68" s="29">
        <v>2022</v>
      </c>
      <c r="O68" s="29">
        <v>2024</v>
      </c>
      <c r="P68" s="29" t="s">
        <v>99</v>
      </c>
      <c r="Q68" s="29" t="s">
        <v>99</v>
      </c>
      <c r="R68" s="29"/>
      <c r="S68" s="29" t="s">
        <v>99</v>
      </c>
      <c r="T68" s="29"/>
      <c r="U68" s="29"/>
      <c r="V68" s="29"/>
      <c r="W68" s="29"/>
      <c r="X68" s="29"/>
      <c r="Y68" s="29" t="s">
        <v>97</v>
      </c>
      <c r="Z68" s="29" t="s">
        <v>96</v>
      </c>
    </row>
    <row r="69" spans="1:26" ht="72" x14ac:dyDescent="0.3">
      <c r="A69" s="361">
        <v>65</v>
      </c>
      <c r="B69" s="54" t="s">
        <v>223</v>
      </c>
      <c r="C69" s="54" t="s">
        <v>224</v>
      </c>
      <c r="D69" s="54">
        <v>47487283</v>
      </c>
      <c r="E69" s="54">
        <v>47487283</v>
      </c>
      <c r="F69" s="54">
        <v>600100804</v>
      </c>
      <c r="G69" s="29" t="s">
        <v>570</v>
      </c>
      <c r="H69" s="29" t="s">
        <v>81</v>
      </c>
      <c r="I69" s="29" t="s">
        <v>104</v>
      </c>
      <c r="J69" s="29" t="s">
        <v>104</v>
      </c>
      <c r="K69" s="29" t="s">
        <v>571</v>
      </c>
      <c r="L69" s="28">
        <v>540000</v>
      </c>
      <c r="M69" s="28">
        <f t="shared" si="9"/>
        <v>459000</v>
      </c>
      <c r="N69" s="29">
        <v>2022</v>
      </c>
      <c r="O69" s="29">
        <v>2024</v>
      </c>
      <c r="P69" s="29" t="s">
        <v>99</v>
      </c>
      <c r="Q69" s="29" t="s">
        <v>99</v>
      </c>
      <c r="R69" s="29"/>
      <c r="S69" s="29"/>
      <c r="T69" s="29"/>
      <c r="U69" s="29"/>
      <c r="V69" s="29"/>
      <c r="W69" s="29"/>
      <c r="X69" s="29"/>
      <c r="Y69" s="23" t="s">
        <v>544</v>
      </c>
      <c r="Z69" s="29" t="s">
        <v>96</v>
      </c>
    </row>
    <row r="70" spans="1:26" ht="82.2" customHeight="1" thickBot="1" x14ac:dyDescent="0.35">
      <c r="A70" s="34">
        <v>66</v>
      </c>
      <c r="B70" s="54" t="s">
        <v>223</v>
      </c>
      <c r="C70" s="54" t="s">
        <v>224</v>
      </c>
      <c r="D70" s="54">
        <v>47487283</v>
      </c>
      <c r="E70" s="54">
        <v>47487283</v>
      </c>
      <c r="F70" s="54">
        <v>600100804</v>
      </c>
      <c r="G70" s="29" t="s">
        <v>572</v>
      </c>
      <c r="H70" s="29" t="s">
        <v>81</v>
      </c>
      <c r="I70" s="29" t="s">
        <v>104</v>
      </c>
      <c r="J70" s="29" t="s">
        <v>104</v>
      </c>
      <c r="K70" s="28" t="s">
        <v>573</v>
      </c>
      <c r="L70" s="28">
        <v>300000</v>
      </c>
      <c r="M70" s="28">
        <f t="shared" si="9"/>
        <v>255000</v>
      </c>
      <c r="N70" s="29">
        <v>2022</v>
      </c>
      <c r="O70" s="29">
        <v>2024</v>
      </c>
      <c r="P70" s="29" t="s">
        <v>99</v>
      </c>
      <c r="Q70" s="29" t="s">
        <v>99</v>
      </c>
      <c r="R70" s="29"/>
      <c r="S70" s="29"/>
      <c r="T70" s="29"/>
      <c r="U70" s="29"/>
      <c r="V70" s="29"/>
      <c r="W70" s="29"/>
      <c r="X70" s="29"/>
      <c r="Y70" s="23" t="s">
        <v>544</v>
      </c>
      <c r="Z70" s="29" t="s">
        <v>96</v>
      </c>
    </row>
    <row r="71" spans="1:26" ht="84.6" customHeight="1" thickBot="1" x14ac:dyDescent="0.35">
      <c r="A71" s="361">
        <v>67</v>
      </c>
      <c r="B71" s="54" t="s">
        <v>223</v>
      </c>
      <c r="C71" s="54" t="s">
        <v>224</v>
      </c>
      <c r="D71" s="54">
        <v>47487283</v>
      </c>
      <c r="E71" s="54">
        <v>47487283</v>
      </c>
      <c r="F71" s="54">
        <v>600100804</v>
      </c>
      <c r="G71" s="29" t="s">
        <v>574</v>
      </c>
      <c r="H71" s="29" t="s">
        <v>81</v>
      </c>
      <c r="I71" s="29" t="s">
        <v>104</v>
      </c>
      <c r="J71" s="29" t="s">
        <v>104</v>
      </c>
      <c r="K71" s="29" t="s">
        <v>574</v>
      </c>
      <c r="L71" s="24">
        <v>150000</v>
      </c>
      <c r="M71" s="24">
        <f t="shared" si="9"/>
        <v>127500</v>
      </c>
      <c r="N71" s="29">
        <v>2022</v>
      </c>
      <c r="O71" s="23">
        <v>2025</v>
      </c>
      <c r="P71" s="29" t="s">
        <v>99</v>
      </c>
      <c r="Q71" s="29" t="s">
        <v>99</v>
      </c>
      <c r="R71" s="29"/>
      <c r="S71" s="29"/>
      <c r="T71" s="29"/>
      <c r="U71" s="29"/>
      <c r="V71" s="29"/>
      <c r="W71" s="29"/>
      <c r="X71" s="29"/>
      <c r="Y71" s="29" t="s">
        <v>97</v>
      </c>
      <c r="Z71" s="29" t="s">
        <v>96</v>
      </c>
    </row>
    <row r="72" spans="1:26" ht="84.6" customHeight="1" x14ac:dyDescent="0.3">
      <c r="A72" s="361">
        <v>68</v>
      </c>
      <c r="B72" s="30" t="s">
        <v>223</v>
      </c>
      <c r="C72" s="30" t="s">
        <v>224</v>
      </c>
      <c r="D72" s="30">
        <v>47487283</v>
      </c>
      <c r="E72" s="30">
        <v>47487283</v>
      </c>
      <c r="F72" s="30">
        <v>600100804</v>
      </c>
      <c r="G72" s="23" t="s">
        <v>691</v>
      </c>
      <c r="H72" s="23" t="s">
        <v>81</v>
      </c>
      <c r="I72" s="23" t="s">
        <v>104</v>
      </c>
      <c r="J72" s="23" t="s">
        <v>104</v>
      </c>
      <c r="K72" s="23" t="s">
        <v>692</v>
      </c>
      <c r="L72" s="24">
        <v>180000</v>
      </c>
      <c r="M72" s="24">
        <v>153000</v>
      </c>
      <c r="N72" s="23">
        <v>2023</v>
      </c>
      <c r="O72" s="23">
        <v>2024</v>
      </c>
      <c r="P72" s="23" t="s">
        <v>99</v>
      </c>
      <c r="Q72" s="23" t="s">
        <v>99</v>
      </c>
      <c r="R72" s="23"/>
      <c r="S72" s="23"/>
      <c r="T72" s="23"/>
      <c r="U72" s="23"/>
      <c r="V72" s="23"/>
      <c r="W72" s="23"/>
      <c r="X72" s="23"/>
      <c r="Y72" s="23" t="s">
        <v>97</v>
      </c>
      <c r="Z72" s="209" t="s">
        <v>96</v>
      </c>
    </row>
    <row r="73" spans="1:26" ht="84.6" customHeight="1" thickBot="1" x14ac:dyDescent="0.35">
      <c r="A73" s="34">
        <v>69</v>
      </c>
      <c r="B73" s="30" t="s">
        <v>223</v>
      </c>
      <c r="C73" s="30" t="s">
        <v>224</v>
      </c>
      <c r="D73" s="30">
        <v>47487283</v>
      </c>
      <c r="E73" s="30">
        <v>47487283</v>
      </c>
      <c r="F73" s="30">
        <v>600100804</v>
      </c>
      <c r="G73" s="23" t="s">
        <v>693</v>
      </c>
      <c r="H73" s="23" t="s">
        <v>81</v>
      </c>
      <c r="I73" s="23" t="s">
        <v>104</v>
      </c>
      <c r="J73" s="23" t="s">
        <v>104</v>
      </c>
      <c r="K73" s="23" t="s">
        <v>694</v>
      </c>
      <c r="L73" s="24">
        <v>150000</v>
      </c>
      <c r="M73" s="24">
        <v>127500</v>
      </c>
      <c r="N73" s="23">
        <v>2023</v>
      </c>
      <c r="O73" s="23">
        <v>2024</v>
      </c>
      <c r="P73" s="23" t="s">
        <v>99</v>
      </c>
      <c r="Q73" s="23" t="s">
        <v>99</v>
      </c>
      <c r="R73" s="23"/>
      <c r="S73" s="23"/>
      <c r="T73" s="23"/>
      <c r="U73" s="23"/>
      <c r="V73" s="23"/>
      <c r="W73" s="23"/>
      <c r="X73" s="23"/>
      <c r="Y73" s="23" t="s">
        <v>97</v>
      </c>
      <c r="Z73" s="209" t="s">
        <v>96</v>
      </c>
    </row>
    <row r="74" spans="1:26" ht="76.2" thickBot="1" x14ac:dyDescent="0.35">
      <c r="A74" s="361">
        <v>70</v>
      </c>
      <c r="B74" s="83" t="s">
        <v>243</v>
      </c>
      <c r="C74" s="83" t="s">
        <v>244</v>
      </c>
      <c r="D74" s="83">
        <v>71006079</v>
      </c>
      <c r="E74" s="83" t="s">
        <v>319</v>
      </c>
      <c r="F74" s="83">
        <v>650053672</v>
      </c>
      <c r="G74" s="83" t="s">
        <v>245</v>
      </c>
      <c r="H74" s="83" t="s">
        <v>81</v>
      </c>
      <c r="I74" s="83" t="s">
        <v>104</v>
      </c>
      <c r="J74" s="83" t="s">
        <v>246</v>
      </c>
      <c r="K74" s="83" t="s">
        <v>247</v>
      </c>
      <c r="L74" s="84">
        <v>650000</v>
      </c>
      <c r="M74" s="84">
        <v>552500</v>
      </c>
      <c r="N74" s="83">
        <v>2023</v>
      </c>
      <c r="O74" s="83">
        <v>2027</v>
      </c>
      <c r="P74" s="83" t="s">
        <v>99</v>
      </c>
      <c r="Q74" s="83" t="s">
        <v>99</v>
      </c>
      <c r="R74" s="83" t="s">
        <v>99</v>
      </c>
      <c r="S74" s="83" t="s">
        <v>99</v>
      </c>
      <c r="T74" s="83"/>
      <c r="U74" s="83"/>
      <c r="V74" s="83"/>
      <c r="W74" s="83" t="s">
        <v>99</v>
      </c>
      <c r="X74" s="83" t="s">
        <v>99</v>
      </c>
      <c r="Y74" s="83" t="s">
        <v>97</v>
      </c>
      <c r="Z74" s="85" t="s">
        <v>96</v>
      </c>
    </row>
    <row r="75" spans="1:26" ht="88.8" customHeight="1" x14ac:dyDescent="0.3">
      <c r="A75" s="361">
        <v>71</v>
      </c>
      <c r="B75" s="86" t="s">
        <v>243</v>
      </c>
      <c r="C75" s="86" t="s">
        <v>244</v>
      </c>
      <c r="D75" s="86">
        <v>71006079</v>
      </c>
      <c r="E75" s="86" t="s">
        <v>319</v>
      </c>
      <c r="F75" s="86">
        <v>650053672</v>
      </c>
      <c r="G75" s="87" t="s">
        <v>248</v>
      </c>
      <c r="H75" s="86" t="s">
        <v>81</v>
      </c>
      <c r="I75" s="86" t="s">
        <v>104</v>
      </c>
      <c r="J75" s="86" t="s">
        <v>249</v>
      </c>
      <c r="K75" s="86" t="s">
        <v>250</v>
      </c>
      <c r="L75" s="88">
        <v>500000</v>
      </c>
      <c r="M75" s="88">
        <v>425000</v>
      </c>
      <c r="N75" s="83">
        <v>2023</v>
      </c>
      <c r="O75" s="83">
        <v>2027</v>
      </c>
      <c r="P75" s="86" t="s">
        <v>99</v>
      </c>
      <c r="Q75" s="86" t="s">
        <v>99</v>
      </c>
      <c r="R75" s="86" t="s">
        <v>99</v>
      </c>
      <c r="S75" s="86" t="s">
        <v>99</v>
      </c>
      <c r="T75" s="86"/>
      <c r="U75" s="86"/>
      <c r="V75" s="86"/>
      <c r="W75" s="86" t="s">
        <v>99</v>
      </c>
      <c r="X75" s="86" t="s">
        <v>99</v>
      </c>
      <c r="Y75" s="86" t="s">
        <v>164</v>
      </c>
      <c r="Z75" s="89" t="s">
        <v>96</v>
      </c>
    </row>
    <row r="76" spans="1:26" ht="87.6" customHeight="1" thickBot="1" x14ac:dyDescent="0.35">
      <c r="A76" s="34">
        <v>72</v>
      </c>
      <c r="B76" s="86" t="s">
        <v>243</v>
      </c>
      <c r="C76" s="86" t="s">
        <v>244</v>
      </c>
      <c r="D76" s="86">
        <v>71006079</v>
      </c>
      <c r="E76" s="86" t="s">
        <v>319</v>
      </c>
      <c r="F76" s="86">
        <v>650053672</v>
      </c>
      <c r="G76" s="86" t="s">
        <v>251</v>
      </c>
      <c r="H76" s="86" t="s">
        <v>81</v>
      </c>
      <c r="I76" s="86" t="s">
        <v>104</v>
      </c>
      <c r="J76" s="86" t="s">
        <v>249</v>
      </c>
      <c r="K76" s="86" t="s">
        <v>252</v>
      </c>
      <c r="L76" s="88">
        <v>3500000</v>
      </c>
      <c r="M76" s="88">
        <v>2975000</v>
      </c>
      <c r="N76" s="83">
        <v>2023</v>
      </c>
      <c r="O76" s="83">
        <v>2027</v>
      </c>
      <c r="P76" s="86"/>
      <c r="Q76" s="86"/>
      <c r="R76" s="86" t="s">
        <v>99</v>
      </c>
      <c r="S76" s="86"/>
      <c r="T76" s="86"/>
      <c r="U76" s="86"/>
      <c r="V76" s="86" t="s">
        <v>99</v>
      </c>
      <c r="W76" s="86" t="s">
        <v>99</v>
      </c>
      <c r="X76" s="86"/>
      <c r="Y76" s="86" t="s">
        <v>97</v>
      </c>
      <c r="Z76" s="89" t="s">
        <v>96</v>
      </c>
    </row>
    <row r="77" spans="1:26" ht="83.4" customHeight="1" thickBot="1" x14ac:dyDescent="0.35">
      <c r="A77" s="361">
        <v>73</v>
      </c>
      <c r="B77" s="86" t="s">
        <v>243</v>
      </c>
      <c r="C77" s="86" t="s">
        <v>244</v>
      </c>
      <c r="D77" s="86">
        <v>71006079</v>
      </c>
      <c r="E77" s="86" t="s">
        <v>319</v>
      </c>
      <c r="F77" s="86">
        <v>650053672</v>
      </c>
      <c r="G77" s="86" t="s">
        <v>253</v>
      </c>
      <c r="H77" s="86" t="s">
        <v>81</v>
      </c>
      <c r="I77" s="86" t="s">
        <v>104</v>
      </c>
      <c r="J77" s="86" t="s">
        <v>254</v>
      </c>
      <c r="K77" s="86" t="s">
        <v>255</v>
      </c>
      <c r="L77" s="88">
        <v>700000</v>
      </c>
      <c r="M77" s="88">
        <v>595000</v>
      </c>
      <c r="N77" s="86">
        <v>2022</v>
      </c>
      <c r="O77" s="86">
        <v>2022</v>
      </c>
      <c r="P77" s="86" t="s">
        <v>99</v>
      </c>
      <c r="Q77" s="86" t="s">
        <v>99</v>
      </c>
      <c r="R77" s="86"/>
      <c r="S77" s="86" t="s">
        <v>99</v>
      </c>
      <c r="T77" s="86"/>
      <c r="U77" s="86"/>
      <c r="V77" s="86"/>
      <c r="W77" s="86"/>
      <c r="X77" s="86" t="s">
        <v>99</v>
      </c>
      <c r="Y77" s="86" t="s">
        <v>544</v>
      </c>
      <c r="Z77" s="89" t="s">
        <v>96</v>
      </c>
    </row>
    <row r="78" spans="1:26" ht="87" customHeight="1" x14ac:dyDescent="0.3">
      <c r="A78" s="361">
        <v>74</v>
      </c>
      <c r="B78" s="86" t="s">
        <v>243</v>
      </c>
      <c r="C78" s="86" t="s">
        <v>244</v>
      </c>
      <c r="D78" s="86">
        <v>71006079</v>
      </c>
      <c r="E78" s="86" t="s">
        <v>319</v>
      </c>
      <c r="F78" s="86">
        <v>650053672</v>
      </c>
      <c r="G78" s="86" t="s">
        <v>256</v>
      </c>
      <c r="H78" s="86" t="s">
        <v>81</v>
      </c>
      <c r="I78" s="86" t="s">
        <v>104</v>
      </c>
      <c r="J78" s="86" t="s">
        <v>254</v>
      </c>
      <c r="K78" s="86" t="s">
        <v>257</v>
      </c>
      <c r="L78" s="88">
        <v>5000000</v>
      </c>
      <c r="M78" s="88">
        <v>4250000</v>
      </c>
      <c r="N78" s="83">
        <v>2023</v>
      </c>
      <c r="O78" s="83">
        <v>2027</v>
      </c>
      <c r="P78" s="86" t="s">
        <v>99</v>
      </c>
      <c r="Q78" s="86" t="s">
        <v>99</v>
      </c>
      <c r="R78" s="86"/>
      <c r="S78" s="86"/>
      <c r="T78" s="86"/>
      <c r="U78" s="86"/>
      <c r="V78" s="86"/>
      <c r="W78" s="86"/>
      <c r="X78" s="86"/>
      <c r="Y78" s="86" t="s">
        <v>164</v>
      </c>
      <c r="Z78" s="89" t="s">
        <v>96</v>
      </c>
    </row>
    <row r="79" spans="1:26" ht="87" customHeight="1" thickBot="1" x14ac:dyDescent="0.35">
      <c r="A79" s="34">
        <v>75</v>
      </c>
      <c r="B79" s="86" t="s">
        <v>243</v>
      </c>
      <c r="C79" s="86" t="s">
        <v>244</v>
      </c>
      <c r="D79" s="86">
        <v>71006079</v>
      </c>
      <c r="E79" s="86" t="s">
        <v>319</v>
      </c>
      <c r="F79" s="86">
        <v>650053672</v>
      </c>
      <c r="G79" s="86" t="s">
        <v>258</v>
      </c>
      <c r="H79" s="86" t="s">
        <v>81</v>
      </c>
      <c r="I79" s="86" t="s">
        <v>104</v>
      </c>
      <c r="J79" s="86" t="s">
        <v>254</v>
      </c>
      <c r="K79" s="86" t="s">
        <v>259</v>
      </c>
      <c r="L79" s="88">
        <v>10000000</v>
      </c>
      <c r="M79" s="88">
        <v>8500000</v>
      </c>
      <c r="N79" s="83">
        <v>2023</v>
      </c>
      <c r="O79" s="83">
        <v>2027</v>
      </c>
      <c r="P79" s="86" t="s">
        <v>99</v>
      </c>
      <c r="Q79" s="86" t="s">
        <v>99</v>
      </c>
      <c r="R79" s="86" t="s">
        <v>99</v>
      </c>
      <c r="S79" s="86" t="s">
        <v>99</v>
      </c>
      <c r="T79" s="86"/>
      <c r="U79" s="86"/>
      <c r="V79" s="86" t="s">
        <v>99</v>
      </c>
      <c r="W79" s="86"/>
      <c r="X79" s="86" t="s">
        <v>99</v>
      </c>
      <c r="Y79" s="86" t="s">
        <v>97</v>
      </c>
      <c r="Z79" s="89" t="s">
        <v>96</v>
      </c>
    </row>
    <row r="80" spans="1:26" ht="87" customHeight="1" thickBot="1" x14ac:dyDescent="0.35">
      <c r="A80" s="361">
        <v>76</v>
      </c>
      <c r="B80" s="86" t="s">
        <v>243</v>
      </c>
      <c r="C80" s="86" t="s">
        <v>244</v>
      </c>
      <c r="D80" s="86">
        <v>71006079</v>
      </c>
      <c r="E80" s="86" t="s">
        <v>319</v>
      </c>
      <c r="F80" s="86">
        <v>650053672</v>
      </c>
      <c r="G80" s="86" t="s">
        <v>260</v>
      </c>
      <c r="H80" s="86" t="s">
        <v>81</v>
      </c>
      <c r="I80" s="86" t="s">
        <v>104</v>
      </c>
      <c r="J80" s="86" t="s">
        <v>249</v>
      </c>
      <c r="K80" s="86" t="s">
        <v>261</v>
      </c>
      <c r="L80" s="88">
        <v>1500000</v>
      </c>
      <c r="M80" s="88">
        <v>1275000</v>
      </c>
      <c r="N80" s="83">
        <v>2023</v>
      </c>
      <c r="O80" s="83">
        <v>2027</v>
      </c>
      <c r="P80" s="86"/>
      <c r="Q80" s="86"/>
      <c r="R80" s="86"/>
      <c r="S80" s="86"/>
      <c r="T80" s="86"/>
      <c r="U80" s="86"/>
      <c r="V80" s="86" t="s">
        <v>99</v>
      </c>
      <c r="W80" s="86"/>
      <c r="X80" s="86"/>
      <c r="Y80" s="86" t="s">
        <v>262</v>
      </c>
      <c r="Z80" s="89" t="s">
        <v>96</v>
      </c>
    </row>
    <row r="81" spans="1:26" ht="87" customHeight="1" x14ac:dyDescent="0.3">
      <c r="A81" s="361">
        <v>77</v>
      </c>
      <c r="B81" s="86" t="s">
        <v>243</v>
      </c>
      <c r="C81" s="86" t="s">
        <v>244</v>
      </c>
      <c r="D81" s="86">
        <v>71006079</v>
      </c>
      <c r="E81" s="86" t="s">
        <v>319</v>
      </c>
      <c r="F81" s="86">
        <v>650053672</v>
      </c>
      <c r="G81" s="86" t="s">
        <v>263</v>
      </c>
      <c r="H81" s="86" t="s">
        <v>81</v>
      </c>
      <c r="I81" s="86" t="s">
        <v>104</v>
      </c>
      <c r="J81" s="86" t="s">
        <v>249</v>
      </c>
      <c r="K81" s="86" t="s">
        <v>264</v>
      </c>
      <c r="L81" s="88">
        <v>700000</v>
      </c>
      <c r="M81" s="88">
        <v>595000</v>
      </c>
      <c r="N81" s="83">
        <v>2023</v>
      </c>
      <c r="O81" s="83">
        <v>2027</v>
      </c>
      <c r="P81" s="86"/>
      <c r="Q81" s="86"/>
      <c r="R81" s="86"/>
      <c r="S81" s="86"/>
      <c r="T81" s="86"/>
      <c r="U81" s="86"/>
      <c r="V81" s="86"/>
      <c r="W81" s="86"/>
      <c r="X81" s="86"/>
      <c r="Y81" s="86" t="s">
        <v>97</v>
      </c>
      <c r="Z81" s="89" t="s">
        <v>96</v>
      </c>
    </row>
    <row r="82" spans="1:26" ht="78.599999999999994" customHeight="1" thickBot="1" x14ac:dyDescent="0.35">
      <c r="A82" s="34">
        <v>78</v>
      </c>
      <c r="B82" s="86" t="s">
        <v>243</v>
      </c>
      <c r="C82" s="86" t="s">
        <v>244</v>
      </c>
      <c r="D82" s="86">
        <v>71006079</v>
      </c>
      <c r="E82" s="86" t="s">
        <v>319</v>
      </c>
      <c r="F82" s="86">
        <v>650053672</v>
      </c>
      <c r="G82" s="86" t="s">
        <v>265</v>
      </c>
      <c r="H82" s="86" t="s">
        <v>81</v>
      </c>
      <c r="I82" s="86" t="s">
        <v>104</v>
      </c>
      <c r="J82" s="86" t="s">
        <v>249</v>
      </c>
      <c r="K82" s="86" t="s">
        <v>266</v>
      </c>
      <c r="L82" s="88">
        <v>500000</v>
      </c>
      <c r="M82" s="88">
        <v>425000</v>
      </c>
      <c r="N82" s="83">
        <v>2023</v>
      </c>
      <c r="O82" s="83">
        <v>2027</v>
      </c>
      <c r="P82" s="86"/>
      <c r="Q82" s="86" t="s">
        <v>99</v>
      </c>
      <c r="R82" s="86"/>
      <c r="S82" s="86"/>
      <c r="T82" s="86"/>
      <c r="U82" s="86"/>
      <c r="V82" s="86" t="s">
        <v>99</v>
      </c>
      <c r="W82" s="86"/>
      <c r="X82" s="86" t="s">
        <v>99</v>
      </c>
      <c r="Y82" s="86" t="s">
        <v>164</v>
      </c>
      <c r="Z82" s="89" t="s">
        <v>96</v>
      </c>
    </row>
    <row r="83" spans="1:26" ht="89.4" customHeight="1" thickBot="1" x14ac:dyDescent="0.35">
      <c r="A83" s="361">
        <v>79</v>
      </c>
      <c r="B83" s="86" t="s">
        <v>243</v>
      </c>
      <c r="C83" s="86" t="s">
        <v>244</v>
      </c>
      <c r="D83" s="86">
        <v>71006079</v>
      </c>
      <c r="E83" s="86" t="s">
        <v>319</v>
      </c>
      <c r="F83" s="86">
        <v>650053672</v>
      </c>
      <c r="G83" s="86" t="s">
        <v>267</v>
      </c>
      <c r="H83" s="86" t="s">
        <v>81</v>
      </c>
      <c r="I83" s="86" t="s">
        <v>104</v>
      </c>
      <c r="J83" s="86" t="s">
        <v>249</v>
      </c>
      <c r="K83" s="86" t="s">
        <v>268</v>
      </c>
      <c r="L83" s="88">
        <v>6000000</v>
      </c>
      <c r="M83" s="88">
        <v>5100000</v>
      </c>
      <c r="N83" s="83">
        <v>2023</v>
      </c>
      <c r="O83" s="83">
        <v>2027</v>
      </c>
      <c r="P83" s="86"/>
      <c r="Q83" s="86"/>
      <c r="R83" s="86"/>
      <c r="S83" s="86"/>
      <c r="T83" s="86"/>
      <c r="U83" s="86"/>
      <c r="V83" s="86" t="s">
        <v>99</v>
      </c>
      <c r="W83" s="86"/>
      <c r="X83" s="86"/>
      <c r="Y83" s="86" t="s">
        <v>262</v>
      </c>
      <c r="Z83" s="89" t="s">
        <v>96</v>
      </c>
    </row>
    <row r="84" spans="1:26" ht="99" customHeight="1" x14ac:dyDescent="0.3">
      <c r="A84" s="361">
        <v>80</v>
      </c>
      <c r="B84" s="86" t="s">
        <v>243</v>
      </c>
      <c r="C84" s="86" t="s">
        <v>244</v>
      </c>
      <c r="D84" s="86">
        <v>71006079</v>
      </c>
      <c r="E84" s="86" t="s">
        <v>319</v>
      </c>
      <c r="F84" s="86">
        <v>650053672</v>
      </c>
      <c r="G84" s="86" t="s">
        <v>269</v>
      </c>
      <c r="H84" s="86" t="s">
        <v>81</v>
      </c>
      <c r="I84" s="86" t="s">
        <v>104</v>
      </c>
      <c r="J84" s="86" t="s">
        <v>249</v>
      </c>
      <c r="K84" s="86" t="s">
        <v>270</v>
      </c>
      <c r="L84" s="88">
        <v>2500000</v>
      </c>
      <c r="M84" s="88">
        <v>2125000</v>
      </c>
      <c r="N84" s="83">
        <v>2023</v>
      </c>
      <c r="O84" s="83">
        <v>2027</v>
      </c>
      <c r="P84" s="86"/>
      <c r="Q84" s="86"/>
      <c r="R84" s="86"/>
      <c r="S84" s="86"/>
      <c r="T84" s="86"/>
      <c r="U84" s="86"/>
      <c r="V84" s="86"/>
      <c r="W84" s="86"/>
      <c r="X84" s="86"/>
      <c r="Y84" s="86" t="s">
        <v>97</v>
      </c>
      <c r="Z84" s="89" t="s">
        <v>96</v>
      </c>
    </row>
    <row r="85" spans="1:26" ht="95.4" customHeight="1" thickBot="1" x14ac:dyDescent="0.35">
      <c r="A85" s="34">
        <v>81</v>
      </c>
      <c r="B85" s="86" t="s">
        <v>243</v>
      </c>
      <c r="C85" s="86" t="s">
        <v>244</v>
      </c>
      <c r="D85" s="86">
        <v>71006079</v>
      </c>
      <c r="E85" s="86" t="s">
        <v>319</v>
      </c>
      <c r="F85" s="86">
        <v>650053672</v>
      </c>
      <c r="G85" s="86" t="s">
        <v>271</v>
      </c>
      <c r="H85" s="86" t="s">
        <v>81</v>
      </c>
      <c r="I85" s="86" t="s">
        <v>104</v>
      </c>
      <c r="J85" s="86" t="s">
        <v>249</v>
      </c>
      <c r="K85" s="86" t="s">
        <v>272</v>
      </c>
      <c r="L85" s="88">
        <v>47000000</v>
      </c>
      <c r="M85" s="88">
        <v>39950000</v>
      </c>
      <c r="N85" s="83">
        <v>2023</v>
      </c>
      <c r="O85" s="83">
        <v>2027</v>
      </c>
      <c r="P85" s="86"/>
      <c r="Q85" s="86"/>
      <c r="R85" s="86"/>
      <c r="S85" s="86"/>
      <c r="T85" s="86"/>
      <c r="U85" s="86"/>
      <c r="V85" s="86" t="s">
        <v>99</v>
      </c>
      <c r="W85" s="86"/>
      <c r="X85" s="86"/>
      <c r="Y85" s="86" t="s">
        <v>262</v>
      </c>
      <c r="Z85" s="89" t="s">
        <v>96</v>
      </c>
    </row>
    <row r="86" spans="1:26" ht="60.6" thickBot="1" x14ac:dyDescent="0.35">
      <c r="A86" s="361">
        <v>82</v>
      </c>
      <c r="B86" s="86" t="s">
        <v>243</v>
      </c>
      <c r="C86" s="86" t="s">
        <v>244</v>
      </c>
      <c r="D86" s="86">
        <v>71006079</v>
      </c>
      <c r="E86" s="86" t="s">
        <v>319</v>
      </c>
      <c r="F86" s="86">
        <v>650053672</v>
      </c>
      <c r="G86" s="86" t="s">
        <v>273</v>
      </c>
      <c r="H86" s="86" t="s">
        <v>81</v>
      </c>
      <c r="I86" s="86" t="s">
        <v>104</v>
      </c>
      <c r="J86" s="86" t="s">
        <v>249</v>
      </c>
      <c r="K86" s="86" t="s">
        <v>274</v>
      </c>
      <c r="L86" s="88">
        <v>1500000</v>
      </c>
      <c r="M86" s="88">
        <v>1275000</v>
      </c>
      <c r="N86" s="83">
        <v>2023</v>
      </c>
      <c r="O86" s="83">
        <v>2027</v>
      </c>
      <c r="P86" s="86"/>
      <c r="Q86" s="86"/>
      <c r="R86" s="86"/>
      <c r="S86" s="86"/>
      <c r="T86" s="86"/>
      <c r="U86" s="86"/>
      <c r="V86" s="86" t="s">
        <v>99</v>
      </c>
      <c r="W86" s="86"/>
      <c r="X86" s="86"/>
      <c r="Y86" s="86" t="s">
        <v>97</v>
      </c>
      <c r="Z86" s="89" t="s">
        <v>96</v>
      </c>
    </row>
    <row r="87" spans="1:26" ht="187.8" customHeight="1" x14ac:dyDescent="0.3">
      <c r="A87" s="361">
        <v>83</v>
      </c>
      <c r="B87" s="86" t="s">
        <v>243</v>
      </c>
      <c r="C87" s="86" t="s">
        <v>244</v>
      </c>
      <c r="D87" s="86">
        <v>71006079</v>
      </c>
      <c r="E87" s="86" t="s">
        <v>319</v>
      </c>
      <c r="F87" s="86">
        <v>650053672</v>
      </c>
      <c r="G87" s="86" t="s">
        <v>275</v>
      </c>
      <c r="H87" s="86" t="s">
        <v>81</v>
      </c>
      <c r="I87" s="86" t="s">
        <v>104</v>
      </c>
      <c r="J87" s="86" t="s">
        <v>249</v>
      </c>
      <c r="K87" s="86" t="s">
        <v>276</v>
      </c>
      <c r="L87" s="88">
        <v>40000000</v>
      </c>
      <c r="M87" s="88">
        <v>34000000</v>
      </c>
      <c r="N87" s="83">
        <v>2023</v>
      </c>
      <c r="O87" s="83">
        <v>2027</v>
      </c>
      <c r="P87" s="86"/>
      <c r="Q87" s="86"/>
      <c r="R87" s="86"/>
      <c r="S87" s="86"/>
      <c r="T87" s="86"/>
      <c r="U87" s="86"/>
      <c r="V87" s="86" t="s">
        <v>99</v>
      </c>
      <c r="W87" s="86"/>
      <c r="X87" s="86"/>
      <c r="Y87" s="86" t="s">
        <v>262</v>
      </c>
      <c r="Z87" s="89" t="s">
        <v>96</v>
      </c>
    </row>
    <row r="88" spans="1:26" ht="60.6" thickBot="1" x14ac:dyDescent="0.35">
      <c r="A88" s="34">
        <v>84</v>
      </c>
      <c r="B88" s="86" t="s">
        <v>243</v>
      </c>
      <c r="C88" s="86" t="s">
        <v>244</v>
      </c>
      <c r="D88" s="86">
        <v>71006079</v>
      </c>
      <c r="E88" s="86" t="s">
        <v>319</v>
      </c>
      <c r="F88" s="86">
        <v>650053672</v>
      </c>
      <c r="G88" s="86" t="s">
        <v>277</v>
      </c>
      <c r="H88" s="86" t="s">
        <v>81</v>
      </c>
      <c r="I88" s="86" t="s">
        <v>104</v>
      </c>
      <c r="J88" s="86" t="s">
        <v>249</v>
      </c>
      <c r="K88" s="86" t="s">
        <v>278</v>
      </c>
      <c r="L88" s="88">
        <v>2000000</v>
      </c>
      <c r="M88" s="88">
        <v>1700000</v>
      </c>
      <c r="N88" s="86">
        <v>2022</v>
      </c>
      <c r="O88" s="86">
        <v>2027</v>
      </c>
      <c r="P88" s="86"/>
      <c r="Q88" s="86"/>
      <c r="R88" s="86"/>
      <c r="S88" s="86"/>
      <c r="T88" s="86"/>
      <c r="U88" s="86"/>
      <c r="V88" s="86" t="s">
        <v>99</v>
      </c>
      <c r="W88" s="86"/>
      <c r="X88" s="86"/>
      <c r="Y88" s="86" t="s">
        <v>97</v>
      </c>
      <c r="Z88" s="89" t="s">
        <v>96</v>
      </c>
    </row>
    <row r="89" spans="1:26" ht="60.6" thickBot="1" x14ac:dyDescent="0.35">
      <c r="A89" s="361">
        <v>85</v>
      </c>
      <c r="B89" s="86" t="s">
        <v>243</v>
      </c>
      <c r="C89" s="86" t="s">
        <v>244</v>
      </c>
      <c r="D89" s="86">
        <v>71006079</v>
      </c>
      <c r="E89" s="86" t="s">
        <v>319</v>
      </c>
      <c r="F89" s="86">
        <v>650053672</v>
      </c>
      <c r="G89" s="86" t="s">
        <v>279</v>
      </c>
      <c r="H89" s="86" t="s">
        <v>81</v>
      </c>
      <c r="I89" s="86" t="s">
        <v>104</v>
      </c>
      <c r="J89" s="86" t="s">
        <v>249</v>
      </c>
      <c r="K89" s="86" t="s">
        <v>280</v>
      </c>
      <c r="L89" s="88">
        <v>2500000</v>
      </c>
      <c r="M89" s="88">
        <v>2125000</v>
      </c>
      <c r="N89" s="83">
        <v>2023</v>
      </c>
      <c r="O89" s="83">
        <v>2027</v>
      </c>
      <c r="P89" s="86"/>
      <c r="Q89" s="86"/>
      <c r="R89" s="86" t="s">
        <v>99</v>
      </c>
      <c r="S89" s="86"/>
      <c r="T89" s="86"/>
      <c r="U89" s="86"/>
      <c r="V89" s="86"/>
      <c r="W89" s="86" t="s">
        <v>99</v>
      </c>
      <c r="X89" s="86" t="s">
        <v>99</v>
      </c>
      <c r="Y89" s="86" t="s">
        <v>97</v>
      </c>
      <c r="Z89" s="89" t="s">
        <v>96</v>
      </c>
    </row>
    <row r="90" spans="1:26" ht="60" x14ac:dyDescent="0.3">
      <c r="A90" s="361">
        <v>86</v>
      </c>
      <c r="B90" s="86" t="s">
        <v>243</v>
      </c>
      <c r="C90" s="86" t="s">
        <v>244</v>
      </c>
      <c r="D90" s="86">
        <v>71006079</v>
      </c>
      <c r="E90" s="86" t="s">
        <v>319</v>
      </c>
      <c r="F90" s="86">
        <v>650053672</v>
      </c>
      <c r="G90" s="86" t="s">
        <v>281</v>
      </c>
      <c r="H90" s="86" t="s">
        <v>81</v>
      </c>
      <c r="I90" s="86" t="s">
        <v>104</v>
      </c>
      <c r="J90" s="86" t="s">
        <v>249</v>
      </c>
      <c r="K90" s="86" t="s">
        <v>282</v>
      </c>
      <c r="L90" s="88">
        <v>1500000</v>
      </c>
      <c r="M90" s="88">
        <v>1275000</v>
      </c>
      <c r="N90" s="83">
        <v>2023</v>
      </c>
      <c r="O90" s="83">
        <v>2027</v>
      </c>
      <c r="P90" s="86"/>
      <c r="Q90" s="86"/>
      <c r="R90" s="86"/>
      <c r="S90" s="86"/>
      <c r="T90" s="86"/>
      <c r="U90" s="86"/>
      <c r="V90" s="86"/>
      <c r="W90" s="86"/>
      <c r="X90" s="86"/>
      <c r="Y90" s="86" t="s">
        <v>97</v>
      </c>
      <c r="Z90" s="89" t="s">
        <v>96</v>
      </c>
    </row>
    <row r="91" spans="1:26" s="90" customFormat="1" ht="60.6" thickBot="1" x14ac:dyDescent="0.35">
      <c r="A91" s="34">
        <v>87</v>
      </c>
      <c r="B91" s="86" t="s">
        <v>243</v>
      </c>
      <c r="C91" s="86" t="s">
        <v>244</v>
      </c>
      <c r="D91" s="86">
        <v>71006079</v>
      </c>
      <c r="E91" s="86" t="s">
        <v>319</v>
      </c>
      <c r="F91" s="86">
        <v>650053672</v>
      </c>
      <c r="G91" s="86" t="s">
        <v>283</v>
      </c>
      <c r="H91" s="86" t="s">
        <v>81</v>
      </c>
      <c r="I91" s="86" t="s">
        <v>104</v>
      </c>
      <c r="J91" s="86" t="s">
        <v>249</v>
      </c>
      <c r="K91" s="86" t="s">
        <v>280</v>
      </c>
      <c r="L91" s="88">
        <v>4500000</v>
      </c>
      <c r="M91" s="88">
        <v>3825000</v>
      </c>
      <c r="N91" s="83">
        <v>2023</v>
      </c>
      <c r="O91" s="83">
        <v>2027</v>
      </c>
      <c r="P91" s="86"/>
      <c r="Q91" s="86"/>
      <c r="R91" s="86" t="s">
        <v>99</v>
      </c>
      <c r="S91" s="86"/>
      <c r="T91" s="86"/>
      <c r="U91" s="86"/>
      <c r="V91" s="86" t="s">
        <v>99</v>
      </c>
      <c r="W91" s="86"/>
      <c r="X91" s="86"/>
      <c r="Y91" s="86" t="s">
        <v>164</v>
      </c>
      <c r="Z91" s="89" t="s">
        <v>96</v>
      </c>
    </row>
    <row r="92" spans="1:26" ht="60.6" thickBot="1" x14ac:dyDescent="0.35">
      <c r="A92" s="361">
        <v>88</v>
      </c>
      <c r="B92" s="86" t="s">
        <v>243</v>
      </c>
      <c r="C92" s="86" t="s">
        <v>244</v>
      </c>
      <c r="D92" s="86">
        <v>71006079</v>
      </c>
      <c r="E92" s="86" t="s">
        <v>319</v>
      </c>
      <c r="F92" s="86">
        <v>650053672</v>
      </c>
      <c r="G92" s="86" t="s">
        <v>284</v>
      </c>
      <c r="H92" s="86" t="s">
        <v>81</v>
      </c>
      <c r="I92" s="86" t="s">
        <v>104</v>
      </c>
      <c r="J92" s="86" t="s">
        <v>254</v>
      </c>
      <c r="K92" s="86" t="s">
        <v>285</v>
      </c>
      <c r="L92" s="88">
        <v>7500000</v>
      </c>
      <c r="M92" s="88">
        <v>6375000</v>
      </c>
      <c r="N92" s="83">
        <v>2023</v>
      </c>
      <c r="O92" s="83">
        <v>2027</v>
      </c>
      <c r="P92" s="86"/>
      <c r="Q92" s="86"/>
      <c r="R92" s="86"/>
      <c r="S92" s="86"/>
      <c r="T92" s="86"/>
      <c r="U92" s="86"/>
      <c r="V92" s="86"/>
      <c r="W92" s="86"/>
      <c r="X92" s="86"/>
      <c r="Y92" s="86" t="s">
        <v>164</v>
      </c>
      <c r="Z92" s="89" t="s">
        <v>96</v>
      </c>
    </row>
    <row r="93" spans="1:26" ht="60" x14ac:dyDescent="0.3">
      <c r="A93" s="361">
        <v>89</v>
      </c>
      <c r="B93" s="86" t="s">
        <v>243</v>
      </c>
      <c r="C93" s="86" t="s">
        <v>244</v>
      </c>
      <c r="D93" s="86">
        <v>71006079</v>
      </c>
      <c r="E93" s="86" t="s">
        <v>319</v>
      </c>
      <c r="F93" s="86">
        <v>650053672</v>
      </c>
      <c r="G93" s="86" t="s">
        <v>286</v>
      </c>
      <c r="H93" s="86" t="s">
        <v>81</v>
      </c>
      <c r="I93" s="86" t="s">
        <v>104</v>
      </c>
      <c r="J93" s="86" t="s">
        <v>254</v>
      </c>
      <c r="K93" s="86" t="s">
        <v>287</v>
      </c>
      <c r="L93" s="88">
        <v>1200000</v>
      </c>
      <c r="M93" s="88">
        <v>1020000</v>
      </c>
      <c r="N93" s="83">
        <v>2023</v>
      </c>
      <c r="O93" s="83">
        <v>2027</v>
      </c>
      <c r="P93" s="86"/>
      <c r="Q93" s="86"/>
      <c r="R93" s="86"/>
      <c r="S93" s="86"/>
      <c r="T93" s="86"/>
      <c r="U93" s="86"/>
      <c r="V93" s="86"/>
      <c r="W93" s="86"/>
      <c r="X93" s="86"/>
      <c r="Y93" s="86" t="s">
        <v>164</v>
      </c>
      <c r="Z93" s="89" t="s">
        <v>96</v>
      </c>
    </row>
    <row r="94" spans="1:26" ht="60.6" thickBot="1" x14ac:dyDescent="0.35">
      <c r="A94" s="34">
        <v>90</v>
      </c>
      <c r="B94" s="86" t="s">
        <v>243</v>
      </c>
      <c r="C94" s="86" t="s">
        <v>244</v>
      </c>
      <c r="D94" s="86">
        <v>71006079</v>
      </c>
      <c r="E94" s="86" t="s">
        <v>319</v>
      </c>
      <c r="F94" s="86">
        <v>650053672</v>
      </c>
      <c r="G94" s="86" t="s">
        <v>288</v>
      </c>
      <c r="H94" s="86" t="s">
        <v>81</v>
      </c>
      <c r="I94" s="86" t="s">
        <v>104</v>
      </c>
      <c r="J94" s="86" t="s">
        <v>254</v>
      </c>
      <c r="K94" s="86" t="s">
        <v>289</v>
      </c>
      <c r="L94" s="88">
        <v>2000000</v>
      </c>
      <c r="M94" s="88">
        <v>1700000</v>
      </c>
      <c r="N94" s="83">
        <v>2023</v>
      </c>
      <c r="O94" s="83">
        <v>2027</v>
      </c>
      <c r="P94" s="86"/>
      <c r="Q94" s="86"/>
      <c r="R94" s="86" t="s">
        <v>99</v>
      </c>
      <c r="S94" s="86"/>
      <c r="T94" s="86"/>
      <c r="U94" s="86"/>
      <c r="V94" s="86" t="s">
        <v>99</v>
      </c>
      <c r="W94" s="86"/>
      <c r="X94" s="86"/>
      <c r="Y94" s="86" t="s">
        <v>97</v>
      </c>
      <c r="Z94" s="89" t="s">
        <v>96</v>
      </c>
    </row>
    <row r="95" spans="1:26" ht="60.6" thickBot="1" x14ac:dyDescent="0.35">
      <c r="A95" s="361">
        <v>91</v>
      </c>
      <c r="B95" s="86" t="s">
        <v>243</v>
      </c>
      <c r="C95" s="86" t="s">
        <v>244</v>
      </c>
      <c r="D95" s="86">
        <v>71006079</v>
      </c>
      <c r="E95" s="86" t="s">
        <v>319</v>
      </c>
      <c r="F95" s="86">
        <v>650053672</v>
      </c>
      <c r="G95" s="86" t="s">
        <v>290</v>
      </c>
      <c r="H95" s="86" t="s">
        <v>81</v>
      </c>
      <c r="I95" s="86" t="s">
        <v>104</v>
      </c>
      <c r="J95" s="86" t="s">
        <v>254</v>
      </c>
      <c r="K95" s="86" t="s">
        <v>291</v>
      </c>
      <c r="L95" s="88">
        <v>1500000</v>
      </c>
      <c r="M95" s="88">
        <v>1275000</v>
      </c>
      <c r="N95" s="83">
        <v>2023</v>
      </c>
      <c r="O95" s="83">
        <v>2027</v>
      </c>
      <c r="P95" s="86"/>
      <c r="Q95" s="86"/>
      <c r="R95" s="86" t="s">
        <v>99</v>
      </c>
      <c r="S95" s="86"/>
      <c r="T95" s="86"/>
      <c r="U95" s="86"/>
      <c r="V95" s="86" t="s">
        <v>99</v>
      </c>
      <c r="W95" s="86"/>
      <c r="X95" s="86"/>
      <c r="Y95" s="86" t="s">
        <v>164</v>
      </c>
      <c r="Z95" s="89" t="s">
        <v>96</v>
      </c>
    </row>
    <row r="96" spans="1:26" ht="96" x14ac:dyDescent="0.3">
      <c r="A96" s="361">
        <v>92</v>
      </c>
      <c r="B96" s="86" t="s">
        <v>243</v>
      </c>
      <c r="C96" s="86" t="s">
        <v>244</v>
      </c>
      <c r="D96" s="86">
        <v>71006079</v>
      </c>
      <c r="E96" s="86" t="s">
        <v>319</v>
      </c>
      <c r="F96" s="86">
        <v>650053672</v>
      </c>
      <c r="G96" s="86" t="s">
        <v>292</v>
      </c>
      <c r="H96" s="86" t="s">
        <v>81</v>
      </c>
      <c r="I96" s="86" t="s">
        <v>104</v>
      </c>
      <c r="J96" s="86" t="s">
        <v>254</v>
      </c>
      <c r="K96" s="86" t="s">
        <v>293</v>
      </c>
      <c r="L96" s="88">
        <v>2000000</v>
      </c>
      <c r="M96" s="88">
        <v>1700000</v>
      </c>
      <c r="N96" s="83">
        <v>2023</v>
      </c>
      <c r="O96" s="83">
        <v>2027</v>
      </c>
      <c r="P96" s="86"/>
      <c r="Q96" s="86" t="s">
        <v>99</v>
      </c>
      <c r="R96" s="86" t="s">
        <v>99</v>
      </c>
      <c r="S96" s="86"/>
      <c r="T96" s="86"/>
      <c r="U96" s="86"/>
      <c r="V96" s="86" t="s">
        <v>99</v>
      </c>
      <c r="W96" s="86" t="s">
        <v>99</v>
      </c>
      <c r="X96" s="86"/>
      <c r="Y96" s="86" t="s">
        <v>97</v>
      </c>
      <c r="Z96" s="89" t="s">
        <v>96</v>
      </c>
    </row>
    <row r="97" spans="1:26" ht="60.6" thickBot="1" x14ac:dyDescent="0.35">
      <c r="A97" s="34">
        <v>93</v>
      </c>
      <c r="B97" s="86" t="s">
        <v>243</v>
      </c>
      <c r="C97" s="86" t="s">
        <v>244</v>
      </c>
      <c r="D97" s="86">
        <v>71006079</v>
      </c>
      <c r="E97" s="86" t="s">
        <v>319</v>
      </c>
      <c r="F97" s="86">
        <v>650053672</v>
      </c>
      <c r="G97" s="86" t="s">
        <v>294</v>
      </c>
      <c r="H97" s="86" t="s">
        <v>81</v>
      </c>
      <c r="I97" s="86" t="s">
        <v>104</v>
      </c>
      <c r="J97" s="86" t="s">
        <v>254</v>
      </c>
      <c r="K97" s="86" t="s">
        <v>270</v>
      </c>
      <c r="L97" s="88">
        <v>750000</v>
      </c>
      <c r="M97" s="88">
        <v>637500</v>
      </c>
      <c r="N97" s="83">
        <v>2023</v>
      </c>
      <c r="O97" s="83">
        <v>2027</v>
      </c>
      <c r="P97" s="86"/>
      <c r="Q97" s="86"/>
      <c r="R97" s="86"/>
      <c r="S97" s="86"/>
      <c r="T97" s="86"/>
      <c r="U97" s="86"/>
      <c r="V97" s="86"/>
      <c r="W97" s="86"/>
      <c r="X97" s="86"/>
      <c r="Y97" s="86" t="s">
        <v>97</v>
      </c>
      <c r="Z97" s="89" t="s">
        <v>96</v>
      </c>
    </row>
    <row r="98" spans="1:26" ht="60.6" thickBot="1" x14ac:dyDescent="0.35">
      <c r="A98" s="361">
        <v>94</v>
      </c>
      <c r="B98" s="86" t="s">
        <v>243</v>
      </c>
      <c r="C98" s="86" t="s">
        <v>244</v>
      </c>
      <c r="D98" s="86">
        <v>71006079</v>
      </c>
      <c r="E98" s="86" t="s">
        <v>319</v>
      </c>
      <c r="F98" s="86">
        <v>650053672</v>
      </c>
      <c r="G98" s="86" t="s">
        <v>295</v>
      </c>
      <c r="H98" s="86" t="s">
        <v>81</v>
      </c>
      <c r="I98" s="86" t="s">
        <v>104</v>
      </c>
      <c r="J98" s="86" t="s">
        <v>254</v>
      </c>
      <c r="K98" s="86" t="s">
        <v>296</v>
      </c>
      <c r="L98" s="88">
        <v>60000000</v>
      </c>
      <c r="M98" s="88">
        <v>51000000</v>
      </c>
      <c r="N98" s="83">
        <v>2023</v>
      </c>
      <c r="O98" s="83">
        <v>2027</v>
      </c>
      <c r="P98" s="86" t="s">
        <v>99</v>
      </c>
      <c r="Q98" s="86" t="s">
        <v>99</v>
      </c>
      <c r="R98" s="86" t="s">
        <v>99</v>
      </c>
      <c r="S98" s="86" t="s">
        <v>99</v>
      </c>
      <c r="T98" s="86"/>
      <c r="U98" s="86" t="s">
        <v>99</v>
      </c>
      <c r="V98" s="86" t="s">
        <v>99</v>
      </c>
      <c r="W98" s="86" t="s">
        <v>99</v>
      </c>
      <c r="X98" s="86" t="s">
        <v>99</v>
      </c>
      <c r="Y98" s="86" t="s">
        <v>262</v>
      </c>
      <c r="Z98" s="89" t="s">
        <v>96</v>
      </c>
    </row>
    <row r="99" spans="1:26" ht="60" x14ac:dyDescent="0.3">
      <c r="A99" s="361">
        <v>95</v>
      </c>
      <c r="B99" s="86" t="s">
        <v>243</v>
      </c>
      <c r="C99" s="86" t="s">
        <v>244</v>
      </c>
      <c r="D99" s="86">
        <v>71006079</v>
      </c>
      <c r="E99" s="86" t="s">
        <v>319</v>
      </c>
      <c r="F99" s="86">
        <v>650053672</v>
      </c>
      <c r="G99" s="86" t="s">
        <v>297</v>
      </c>
      <c r="H99" s="86" t="s">
        <v>81</v>
      </c>
      <c r="I99" s="86" t="s">
        <v>104</v>
      </c>
      <c r="J99" s="86" t="s">
        <v>254</v>
      </c>
      <c r="K99" s="86" t="s">
        <v>298</v>
      </c>
      <c r="L99" s="88">
        <v>2000000</v>
      </c>
      <c r="M99" s="88">
        <v>1700000</v>
      </c>
      <c r="N99" s="83">
        <v>2023</v>
      </c>
      <c r="O99" s="83">
        <v>2027</v>
      </c>
      <c r="P99" s="86"/>
      <c r="Q99" s="86"/>
      <c r="R99" s="86"/>
      <c r="S99" s="86"/>
      <c r="T99" s="86"/>
      <c r="U99" s="86"/>
      <c r="V99" s="86" t="s">
        <v>99</v>
      </c>
      <c r="W99" s="86"/>
      <c r="X99" s="86"/>
      <c r="Y99" s="86" t="s">
        <v>164</v>
      </c>
      <c r="Z99" s="89" t="s">
        <v>96</v>
      </c>
    </row>
    <row r="100" spans="1:26" ht="60.6" thickBot="1" x14ac:dyDescent="0.35">
      <c r="A100" s="34">
        <v>96</v>
      </c>
      <c r="B100" s="86" t="s">
        <v>243</v>
      </c>
      <c r="C100" s="86" t="s">
        <v>244</v>
      </c>
      <c r="D100" s="86">
        <v>71006079</v>
      </c>
      <c r="E100" s="86" t="s">
        <v>319</v>
      </c>
      <c r="F100" s="86">
        <v>650053672</v>
      </c>
      <c r="G100" s="86" t="s">
        <v>299</v>
      </c>
      <c r="H100" s="86" t="s">
        <v>81</v>
      </c>
      <c r="I100" s="86" t="s">
        <v>104</v>
      </c>
      <c r="J100" s="86" t="s">
        <v>254</v>
      </c>
      <c r="K100" s="86" t="s">
        <v>278</v>
      </c>
      <c r="L100" s="88">
        <v>3000000</v>
      </c>
      <c r="M100" s="88">
        <v>2550000</v>
      </c>
      <c r="N100" s="83">
        <v>2023</v>
      </c>
      <c r="O100" s="83">
        <v>2027</v>
      </c>
      <c r="P100" s="86" t="s">
        <v>99</v>
      </c>
      <c r="Q100" s="86"/>
      <c r="R100" s="86"/>
      <c r="S100" s="86"/>
      <c r="T100" s="86"/>
      <c r="U100" s="86"/>
      <c r="V100" s="86" t="s">
        <v>99</v>
      </c>
      <c r="W100" s="86"/>
      <c r="X100" s="86" t="s">
        <v>99</v>
      </c>
      <c r="Y100" s="86" t="s">
        <v>164</v>
      </c>
      <c r="Z100" s="89" t="s">
        <v>96</v>
      </c>
    </row>
    <row r="101" spans="1:26" ht="60.6" thickBot="1" x14ac:dyDescent="0.35">
      <c r="A101" s="361">
        <v>97</v>
      </c>
      <c r="B101" s="86" t="s">
        <v>243</v>
      </c>
      <c r="C101" s="86" t="s">
        <v>244</v>
      </c>
      <c r="D101" s="86">
        <v>71006079</v>
      </c>
      <c r="E101" s="86" t="s">
        <v>319</v>
      </c>
      <c r="F101" s="86">
        <v>650053672</v>
      </c>
      <c r="G101" s="86" t="s">
        <v>300</v>
      </c>
      <c r="H101" s="86" t="s">
        <v>81</v>
      </c>
      <c r="I101" s="86" t="s">
        <v>104</v>
      </c>
      <c r="J101" s="86" t="s">
        <v>246</v>
      </c>
      <c r="K101" s="86" t="s">
        <v>301</v>
      </c>
      <c r="L101" s="88">
        <v>6500000</v>
      </c>
      <c r="M101" s="88">
        <v>5525000</v>
      </c>
      <c r="N101" s="83">
        <v>2023</v>
      </c>
      <c r="O101" s="83">
        <v>2027</v>
      </c>
      <c r="P101" s="86"/>
      <c r="Q101" s="86"/>
      <c r="R101" s="86"/>
      <c r="S101" s="86"/>
      <c r="T101" s="86"/>
      <c r="U101" s="86"/>
      <c r="V101" s="86" t="s">
        <v>99</v>
      </c>
      <c r="W101" s="86"/>
      <c r="X101" s="86"/>
      <c r="Y101" s="86" t="s">
        <v>97</v>
      </c>
      <c r="Z101" s="89" t="s">
        <v>96</v>
      </c>
    </row>
    <row r="102" spans="1:26" ht="60" x14ac:dyDescent="0.3">
      <c r="A102" s="361">
        <v>98</v>
      </c>
      <c r="B102" s="86" t="s">
        <v>243</v>
      </c>
      <c r="C102" s="86" t="s">
        <v>244</v>
      </c>
      <c r="D102" s="86">
        <v>71006079</v>
      </c>
      <c r="E102" s="86" t="s">
        <v>319</v>
      </c>
      <c r="F102" s="86">
        <v>650053672</v>
      </c>
      <c r="G102" s="86" t="s">
        <v>302</v>
      </c>
      <c r="H102" s="86" t="s">
        <v>81</v>
      </c>
      <c r="I102" s="86" t="s">
        <v>104</v>
      </c>
      <c r="J102" s="86" t="s">
        <v>254</v>
      </c>
      <c r="K102" s="86" t="s">
        <v>303</v>
      </c>
      <c r="L102" s="88">
        <v>60000000</v>
      </c>
      <c r="M102" s="88">
        <v>51000000</v>
      </c>
      <c r="N102" s="83">
        <v>2023</v>
      </c>
      <c r="O102" s="83">
        <v>2027</v>
      </c>
      <c r="P102" s="86"/>
      <c r="Q102" s="86"/>
      <c r="R102" s="86"/>
      <c r="S102" s="86"/>
      <c r="T102" s="86"/>
      <c r="U102" s="86"/>
      <c r="V102" s="86" t="s">
        <v>99</v>
      </c>
      <c r="W102" s="86"/>
      <c r="X102" s="86"/>
      <c r="Y102" s="86" t="s">
        <v>164</v>
      </c>
      <c r="Z102" s="89" t="s">
        <v>96</v>
      </c>
    </row>
    <row r="103" spans="1:26" ht="60.6" thickBot="1" x14ac:dyDescent="0.35">
      <c r="A103" s="34">
        <v>99</v>
      </c>
      <c r="B103" s="86" t="s">
        <v>243</v>
      </c>
      <c r="C103" s="86" t="s">
        <v>244</v>
      </c>
      <c r="D103" s="86">
        <v>71006079</v>
      </c>
      <c r="E103" s="86" t="s">
        <v>319</v>
      </c>
      <c r="F103" s="86">
        <v>650053672</v>
      </c>
      <c r="G103" s="86" t="s">
        <v>304</v>
      </c>
      <c r="H103" s="86" t="s">
        <v>81</v>
      </c>
      <c r="I103" s="86" t="s">
        <v>104</v>
      </c>
      <c r="J103" s="86" t="s">
        <v>254</v>
      </c>
      <c r="K103" s="86" t="s">
        <v>305</v>
      </c>
      <c r="L103" s="88">
        <v>4500000</v>
      </c>
      <c r="M103" s="88">
        <v>3825000</v>
      </c>
      <c r="N103" s="83">
        <v>2023</v>
      </c>
      <c r="O103" s="83">
        <v>2027</v>
      </c>
      <c r="P103" s="86"/>
      <c r="Q103" s="86"/>
      <c r="R103" s="86"/>
      <c r="S103" s="86"/>
      <c r="T103" s="86"/>
      <c r="U103" s="86"/>
      <c r="V103" s="86"/>
      <c r="W103" s="86"/>
      <c r="X103" s="86"/>
      <c r="Y103" s="86" t="s">
        <v>164</v>
      </c>
      <c r="Z103" s="89" t="s">
        <v>96</v>
      </c>
    </row>
    <row r="104" spans="1:26" ht="60.6" thickBot="1" x14ac:dyDescent="0.35">
      <c r="A104" s="361">
        <v>100</v>
      </c>
      <c r="B104" s="86" t="s">
        <v>243</v>
      </c>
      <c r="C104" s="86" t="s">
        <v>244</v>
      </c>
      <c r="D104" s="86">
        <v>71006079</v>
      </c>
      <c r="E104" s="86" t="s">
        <v>319</v>
      </c>
      <c r="F104" s="86">
        <v>650053672</v>
      </c>
      <c r="G104" s="86" t="s">
        <v>306</v>
      </c>
      <c r="H104" s="86" t="s">
        <v>81</v>
      </c>
      <c r="I104" s="86" t="s">
        <v>104</v>
      </c>
      <c r="J104" s="86" t="s">
        <v>246</v>
      </c>
      <c r="K104" s="86" t="s">
        <v>307</v>
      </c>
      <c r="L104" s="88">
        <v>900000</v>
      </c>
      <c r="M104" s="88">
        <v>765000</v>
      </c>
      <c r="N104" s="83">
        <v>2023</v>
      </c>
      <c r="O104" s="83">
        <v>2027</v>
      </c>
      <c r="P104" s="86"/>
      <c r="Q104" s="86"/>
      <c r="R104" s="86"/>
      <c r="S104" s="86"/>
      <c r="T104" s="86"/>
      <c r="U104" s="86"/>
      <c r="V104" s="86"/>
      <c r="W104" s="86"/>
      <c r="X104" s="86"/>
      <c r="Y104" s="86" t="s">
        <v>164</v>
      </c>
      <c r="Z104" s="89" t="s">
        <v>96</v>
      </c>
    </row>
    <row r="105" spans="1:26" ht="60" x14ac:dyDescent="0.3">
      <c r="A105" s="361">
        <v>101</v>
      </c>
      <c r="B105" s="86" t="s">
        <v>243</v>
      </c>
      <c r="C105" s="86" t="s">
        <v>244</v>
      </c>
      <c r="D105" s="86">
        <v>71006079</v>
      </c>
      <c r="E105" s="86" t="s">
        <v>319</v>
      </c>
      <c r="F105" s="86">
        <v>650053672</v>
      </c>
      <c r="G105" s="86" t="s">
        <v>308</v>
      </c>
      <c r="H105" s="86" t="s">
        <v>81</v>
      </c>
      <c r="I105" s="86" t="s">
        <v>104</v>
      </c>
      <c r="J105" s="86" t="s">
        <v>249</v>
      </c>
      <c r="K105" s="86" t="s">
        <v>309</v>
      </c>
      <c r="L105" s="88">
        <v>50000000</v>
      </c>
      <c r="M105" s="88">
        <v>42500000</v>
      </c>
      <c r="N105" s="83">
        <v>2023</v>
      </c>
      <c r="O105" s="83">
        <v>2027</v>
      </c>
      <c r="P105" s="86"/>
      <c r="Q105" s="86"/>
      <c r="R105" s="86"/>
      <c r="S105" s="86"/>
      <c r="T105" s="86"/>
      <c r="U105" s="86" t="s">
        <v>99</v>
      </c>
      <c r="V105" s="86" t="s">
        <v>99</v>
      </c>
      <c r="W105" s="86" t="s">
        <v>99</v>
      </c>
      <c r="X105" s="86" t="s">
        <v>99</v>
      </c>
      <c r="Y105" s="86" t="s">
        <v>262</v>
      </c>
      <c r="Z105" s="89" t="s">
        <v>96</v>
      </c>
    </row>
    <row r="106" spans="1:26" ht="67.8" customHeight="1" thickBot="1" x14ac:dyDescent="0.35">
      <c r="A106" s="34">
        <v>102</v>
      </c>
      <c r="B106" s="86" t="s">
        <v>243</v>
      </c>
      <c r="C106" s="86" t="s">
        <v>244</v>
      </c>
      <c r="D106" s="86">
        <v>71006079</v>
      </c>
      <c r="E106" s="86" t="s">
        <v>319</v>
      </c>
      <c r="F106" s="86">
        <v>650053672</v>
      </c>
      <c r="G106" s="86" t="s">
        <v>310</v>
      </c>
      <c r="H106" s="86" t="s">
        <v>81</v>
      </c>
      <c r="I106" s="86" t="s">
        <v>104</v>
      </c>
      <c r="J106" s="86" t="s">
        <v>246</v>
      </c>
      <c r="K106" s="86" t="s">
        <v>311</v>
      </c>
      <c r="L106" s="88">
        <v>2000000</v>
      </c>
      <c r="M106" s="88">
        <v>1700000</v>
      </c>
      <c r="N106" s="83">
        <v>2023</v>
      </c>
      <c r="O106" s="83">
        <v>2027</v>
      </c>
      <c r="P106" s="86" t="s">
        <v>99</v>
      </c>
      <c r="Q106" s="86" t="s">
        <v>99</v>
      </c>
      <c r="R106" s="86"/>
      <c r="S106" s="86"/>
      <c r="T106" s="86"/>
      <c r="U106" s="86"/>
      <c r="V106" s="86" t="s">
        <v>99</v>
      </c>
      <c r="W106" s="86"/>
      <c r="X106" s="86" t="s">
        <v>99</v>
      </c>
      <c r="Y106" s="86" t="s">
        <v>97</v>
      </c>
      <c r="Z106" s="89" t="s">
        <v>96</v>
      </c>
    </row>
    <row r="107" spans="1:26" ht="60.6" thickBot="1" x14ac:dyDescent="0.35">
      <c r="A107" s="361">
        <v>103</v>
      </c>
      <c r="B107" s="86" t="s">
        <v>243</v>
      </c>
      <c r="C107" s="86" t="s">
        <v>244</v>
      </c>
      <c r="D107" s="86">
        <v>71006079</v>
      </c>
      <c r="E107" s="86" t="s">
        <v>319</v>
      </c>
      <c r="F107" s="86">
        <v>650053672</v>
      </c>
      <c r="G107" s="86" t="s">
        <v>312</v>
      </c>
      <c r="H107" s="86" t="s">
        <v>81</v>
      </c>
      <c r="I107" s="86" t="s">
        <v>104</v>
      </c>
      <c r="J107" s="86" t="s">
        <v>246</v>
      </c>
      <c r="K107" s="86" t="s">
        <v>311</v>
      </c>
      <c r="L107" s="88">
        <v>2000000</v>
      </c>
      <c r="M107" s="88">
        <v>1700000</v>
      </c>
      <c r="N107" s="83">
        <v>2023</v>
      </c>
      <c r="O107" s="83">
        <v>2027</v>
      </c>
      <c r="P107" s="86" t="s">
        <v>99</v>
      </c>
      <c r="Q107" s="86" t="s">
        <v>99</v>
      </c>
      <c r="R107" s="86" t="s">
        <v>99</v>
      </c>
      <c r="S107" s="86"/>
      <c r="T107" s="86"/>
      <c r="U107" s="86"/>
      <c r="V107" s="86" t="s">
        <v>99</v>
      </c>
      <c r="W107" s="86"/>
      <c r="X107" s="86" t="s">
        <v>99</v>
      </c>
      <c r="Y107" s="86" t="s">
        <v>97</v>
      </c>
      <c r="Z107" s="89" t="s">
        <v>96</v>
      </c>
    </row>
    <row r="108" spans="1:26" ht="60" x14ac:dyDescent="0.3">
      <c r="A108" s="361">
        <v>104</v>
      </c>
      <c r="B108" s="86" t="s">
        <v>243</v>
      </c>
      <c r="C108" s="86" t="s">
        <v>244</v>
      </c>
      <c r="D108" s="86">
        <v>71006079</v>
      </c>
      <c r="E108" s="86" t="s">
        <v>319</v>
      </c>
      <c r="F108" s="86">
        <v>650053672</v>
      </c>
      <c r="G108" s="86" t="s">
        <v>313</v>
      </c>
      <c r="H108" s="86" t="s">
        <v>81</v>
      </c>
      <c r="I108" s="86" t="s">
        <v>104</v>
      </c>
      <c r="J108" s="86" t="s">
        <v>249</v>
      </c>
      <c r="K108" s="86" t="s">
        <v>314</v>
      </c>
      <c r="L108" s="88">
        <v>3000000</v>
      </c>
      <c r="M108" s="88">
        <v>2550000</v>
      </c>
      <c r="N108" s="83">
        <v>2023</v>
      </c>
      <c r="O108" s="83">
        <v>2027</v>
      </c>
      <c r="P108" s="86"/>
      <c r="Q108" s="86"/>
      <c r="R108" s="86"/>
      <c r="S108" s="86"/>
      <c r="T108" s="86"/>
      <c r="U108" s="86"/>
      <c r="V108" s="86"/>
      <c r="W108" s="86"/>
      <c r="X108" s="86"/>
      <c r="Y108" s="86" t="s">
        <v>97</v>
      </c>
      <c r="Z108" s="89" t="s">
        <v>96</v>
      </c>
    </row>
    <row r="109" spans="1:26" ht="60.6" thickBot="1" x14ac:dyDescent="0.35">
      <c r="A109" s="34">
        <v>105</v>
      </c>
      <c r="B109" s="86" t="s">
        <v>243</v>
      </c>
      <c r="C109" s="86" t="s">
        <v>244</v>
      </c>
      <c r="D109" s="86">
        <v>71006079</v>
      </c>
      <c r="E109" s="86" t="s">
        <v>319</v>
      </c>
      <c r="F109" s="86">
        <v>650053672</v>
      </c>
      <c r="G109" s="86" t="s">
        <v>315</v>
      </c>
      <c r="H109" s="86" t="s">
        <v>81</v>
      </c>
      <c r="I109" s="86" t="s">
        <v>104</v>
      </c>
      <c r="J109" s="86" t="s">
        <v>249</v>
      </c>
      <c r="K109" s="86" t="s">
        <v>316</v>
      </c>
      <c r="L109" s="88">
        <v>10000000</v>
      </c>
      <c r="M109" s="88">
        <v>8500000</v>
      </c>
      <c r="N109" s="86">
        <v>2022</v>
      </c>
      <c r="O109" s="86">
        <v>2027</v>
      </c>
      <c r="P109" s="86"/>
      <c r="Q109" s="86"/>
      <c r="R109" s="86"/>
      <c r="S109" s="86"/>
      <c r="T109" s="86"/>
      <c r="U109" s="86"/>
      <c r="V109" s="86"/>
      <c r="W109" s="86"/>
      <c r="X109" s="86"/>
      <c r="Y109" s="86" t="s">
        <v>97</v>
      </c>
      <c r="Z109" s="89" t="s">
        <v>96</v>
      </c>
    </row>
    <row r="110" spans="1:26" ht="60.6" thickBot="1" x14ac:dyDescent="0.35">
      <c r="A110" s="361">
        <v>106</v>
      </c>
      <c r="B110" s="86" t="s">
        <v>243</v>
      </c>
      <c r="C110" s="86" t="s">
        <v>244</v>
      </c>
      <c r="D110" s="86">
        <v>71006079</v>
      </c>
      <c r="E110" s="86" t="s">
        <v>319</v>
      </c>
      <c r="F110" s="86">
        <v>650053672</v>
      </c>
      <c r="G110" s="86" t="s">
        <v>317</v>
      </c>
      <c r="H110" s="86" t="s">
        <v>81</v>
      </c>
      <c r="I110" s="86" t="s">
        <v>104</v>
      </c>
      <c r="J110" s="86" t="s">
        <v>249</v>
      </c>
      <c r="K110" s="86" t="s">
        <v>257</v>
      </c>
      <c r="L110" s="88">
        <v>3000000</v>
      </c>
      <c r="M110" s="88">
        <v>2550000</v>
      </c>
      <c r="N110" s="83">
        <v>2023</v>
      </c>
      <c r="O110" s="83">
        <v>2027</v>
      </c>
      <c r="P110" s="86"/>
      <c r="Q110" s="86"/>
      <c r="R110" s="86"/>
      <c r="S110" s="86"/>
      <c r="T110" s="86"/>
      <c r="U110" s="86"/>
      <c r="V110" s="86"/>
      <c r="W110" s="86"/>
      <c r="X110" s="86"/>
      <c r="Y110" s="86" t="s">
        <v>97</v>
      </c>
      <c r="Z110" s="89" t="s">
        <v>96</v>
      </c>
    </row>
    <row r="111" spans="1:26" ht="60.6" thickBot="1" x14ac:dyDescent="0.35">
      <c r="A111" s="361">
        <v>107</v>
      </c>
      <c r="B111" s="86" t="s">
        <v>243</v>
      </c>
      <c r="C111" s="86" t="s">
        <v>244</v>
      </c>
      <c r="D111" s="86">
        <v>71006079</v>
      </c>
      <c r="E111" s="86" t="s">
        <v>319</v>
      </c>
      <c r="F111" s="86">
        <v>650053672</v>
      </c>
      <c r="G111" s="86" t="s">
        <v>318</v>
      </c>
      <c r="H111" s="86" t="s">
        <v>81</v>
      </c>
      <c r="I111" s="86" t="s">
        <v>104</v>
      </c>
      <c r="J111" s="86" t="s">
        <v>249</v>
      </c>
      <c r="K111" s="86" t="s">
        <v>255</v>
      </c>
      <c r="L111" s="88">
        <v>700000</v>
      </c>
      <c r="M111" s="88">
        <v>595000</v>
      </c>
      <c r="N111" s="83">
        <v>2023</v>
      </c>
      <c r="O111" s="83">
        <v>2027</v>
      </c>
      <c r="P111" s="86" t="s">
        <v>99</v>
      </c>
      <c r="Q111" s="86" t="s">
        <v>99</v>
      </c>
      <c r="R111" s="86"/>
      <c r="S111" s="86" t="s">
        <v>99</v>
      </c>
      <c r="T111" s="86"/>
      <c r="U111" s="86"/>
      <c r="V111" s="86"/>
      <c r="W111" s="86"/>
      <c r="X111" s="86" t="s">
        <v>99</v>
      </c>
      <c r="Y111" s="86" t="s">
        <v>97</v>
      </c>
      <c r="Z111" s="89" t="s">
        <v>96</v>
      </c>
    </row>
    <row r="112" spans="1:26" ht="82.2" customHeight="1" thickBot="1" x14ac:dyDescent="0.35">
      <c r="A112" s="34">
        <v>108</v>
      </c>
      <c r="B112" s="91" t="s">
        <v>243</v>
      </c>
      <c r="C112" s="92" t="s">
        <v>244</v>
      </c>
      <c r="D112" s="92">
        <v>71006079</v>
      </c>
      <c r="E112" s="93" t="str">
        <f t="shared" ref="E112" si="10">"002506939"</f>
        <v>002506939</v>
      </c>
      <c r="F112" s="94">
        <v>650053672</v>
      </c>
      <c r="G112" s="49" t="s">
        <v>612</v>
      </c>
      <c r="H112" s="95" t="s">
        <v>81</v>
      </c>
      <c r="I112" s="95" t="s">
        <v>104</v>
      </c>
      <c r="J112" s="95" t="s">
        <v>249</v>
      </c>
      <c r="K112" s="49" t="s">
        <v>613</v>
      </c>
      <c r="L112" s="96">
        <v>60000000</v>
      </c>
      <c r="M112" s="97">
        <f>L112/100*85</f>
        <v>51000000</v>
      </c>
      <c r="N112" s="98">
        <v>2023</v>
      </c>
      <c r="O112" s="94">
        <v>2027</v>
      </c>
      <c r="P112" s="99"/>
      <c r="Q112" s="100"/>
      <c r="R112" s="100" t="s">
        <v>99</v>
      </c>
      <c r="S112" s="101"/>
      <c r="T112" s="102"/>
      <c r="U112" s="102"/>
      <c r="V112" s="102" t="s">
        <v>99</v>
      </c>
      <c r="W112" s="102" t="s">
        <v>99</v>
      </c>
      <c r="X112" s="102"/>
      <c r="Y112" s="103" t="s">
        <v>120</v>
      </c>
      <c r="Z112" s="101" t="s">
        <v>96</v>
      </c>
    </row>
    <row r="113" spans="1:26" ht="216.6" thickBot="1" x14ac:dyDescent="0.35">
      <c r="A113" s="361">
        <v>109</v>
      </c>
      <c r="B113" s="86" t="s">
        <v>513</v>
      </c>
      <c r="C113" s="86" t="s">
        <v>344</v>
      </c>
      <c r="D113" s="86">
        <v>70157341</v>
      </c>
      <c r="E113" s="86">
        <v>2506556</v>
      </c>
      <c r="F113" s="86">
        <v>600100880</v>
      </c>
      <c r="G113" s="86" t="s">
        <v>514</v>
      </c>
      <c r="H113" s="86" t="s">
        <v>81</v>
      </c>
      <c r="I113" s="86" t="s">
        <v>104</v>
      </c>
      <c r="J113" s="86" t="s">
        <v>515</v>
      </c>
      <c r="K113" s="86" t="s">
        <v>516</v>
      </c>
      <c r="L113" s="88">
        <v>19880000</v>
      </c>
      <c r="M113" s="264">
        <f>L113*0.85</f>
        <v>16898000</v>
      </c>
      <c r="N113" s="86">
        <v>2023</v>
      </c>
      <c r="O113" s="86">
        <v>2027</v>
      </c>
      <c r="P113" s="86"/>
      <c r="Q113" s="86" t="s">
        <v>99</v>
      </c>
      <c r="R113" s="86"/>
      <c r="S113" s="86" t="s">
        <v>99</v>
      </c>
      <c r="T113" s="86" t="s">
        <v>99</v>
      </c>
      <c r="U113" s="86"/>
      <c r="V113" s="86" t="s">
        <v>99</v>
      </c>
      <c r="W113" s="86" t="s">
        <v>99</v>
      </c>
      <c r="X113" s="86" t="s">
        <v>99</v>
      </c>
      <c r="Y113" s="86" t="s">
        <v>615</v>
      </c>
      <c r="Z113" s="89" t="s">
        <v>96</v>
      </c>
    </row>
    <row r="114" spans="1:26" ht="72" x14ac:dyDescent="0.3">
      <c r="A114" s="361">
        <v>110</v>
      </c>
      <c r="B114" s="234" t="s">
        <v>513</v>
      </c>
      <c r="C114" s="234" t="s">
        <v>344</v>
      </c>
      <c r="D114" s="234">
        <v>70157341</v>
      </c>
      <c r="E114" s="234">
        <v>2506556</v>
      </c>
      <c r="F114" s="234">
        <v>600100880</v>
      </c>
      <c r="G114" s="234" t="s">
        <v>719</v>
      </c>
      <c r="H114" s="234" t="s">
        <v>81</v>
      </c>
      <c r="I114" s="234" t="s">
        <v>104</v>
      </c>
      <c r="J114" s="234" t="s">
        <v>515</v>
      </c>
      <c r="K114" s="234" t="s">
        <v>720</v>
      </c>
      <c r="L114" s="235">
        <v>6800000</v>
      </c>
      <c r="M114" s="235">
        <f t="shared" ref="M114:M130" si="11">L114*0.85</f>
        <v>5780000</v>
      </c>
      <c r="N114" s="234">
        <v>2024</v>
      </c>
      <c r="O114" s="234">
        <v>2030</v>
      </c>
      <c r="P114" s="234"/>
      <c r="Q114" s="234"/>
      <c r="R114" s="234" t="s">
        <v>99</v>
      </c>
      <c r="S114" s="234" t="s">
        <v>99</v>
      </c>
      <c r="T114" s="234"/>
      <c r="U114" s="234" t="s">
        <v>99</v>
      </c>
      <c r="V114" s="234"/>
      <c r="W114" s="234" t="s">
        <v>99</v>
      </c>
      <c r="X114" s="234" t="s">
        <v>99</v>
      </c>
      <c r="Y114" s="234" t="s">
        <v>97</v>
      </c>
      <c r="Z114" s="236" t="s">
        <v>96</v>
      </c>
    </row>
    <row r="115" spans="1:26" ht="72.599999999999994" thickBot="1" x14ac:dyDescent="0.35">
      <c r="A115" s="34">
        <v>111</v>
      </c>
      <c r="B115" s="234" t="s">
        <v>513</v>
      </c>
      <c r="C115" s="234" t="s">
        <v>344</v>
      </c>
      <c r="D115" s="234">
        <v>70157341</v>
      </c>
      <c r="E115" s="234">
        <v>2506556</v>
      </c>
      <c r="F115" s="234">
        <v>600100880</v>
      </c>
      <c r="G115" s="234" t="s">
        <v>721</v>
      </c>
      <c r="H115" s="234" t="s">
        <v>81</v>
      </c>
      <c r="I115" s="234" t="s">
        <v>104</v>
      </c>
      <c r="J115" s="234" t="s">
        <v>515</v>
      </c>
      <c r="K115" s="234" t="s">
        <v>722</v>
      </c>
      <c r="L115" s="235">
        <v>14900000</v>
      </c>
      <c r="M115" s="235">
        <f t="shared" si="11"/>
        <v>12665000</v>
      </c>
      <c r="N115" s="234">
        <v>2024</v>
      </c>
      <c r="O115" s="234">
        <v>2025</v>
      </c>
      <c r="P115" s="234"/>
      <c r="Q115" s="234" t="s">
        <v>99</v>
      </c>
      <c r="R115" s="234" t="s">
        <v>99</v>
      </c>
      <c r="S115" s="234" t="s">
        <v>99</v>
      </c>
      <c r="T115" s="234"/>
      <c r="U115" s="234"/>
      <c r="V115" s="234" t="s">
        <v>99</v>
      </c>
      <c r="W115" s="234" t="s">
        <v>99</v>
      </c>
      <c r="X115" s="234" t="s">
        <v>99</v>
      </c>
      <c r="Y115" s="234" t="s">
        <v>97</v>
      </c>
      <c r="Z115" s="236" t="s">
        <v>96</v>
      </c>
    </row>
    <row r="116" spans="1:26" ht="72.599999999999994" thickBot="1" x14ac:dyDescent="0.35">
      <c r="A116" s="361">
        <v>112</v>
      </c>
      <c r="B116" s="234" t="s">
        <v>513</v>
      </c>
      <c r="C116" s="234" t="s">
        <v>344</v>
      </c>
      <c r="D116" s="234">
        <v>70157341</v>
      </c>
      <c r="E116" s="234">
        <v>2506556</v>
      </c>
      <c r="F116" s="234">
        <v>600100880</v>
      </c>
      <c r="G116" s="234" t="s">
        <v>723</v>
      </c>
      <c r="H116" s="234" t="s">
        <v>81</v>
      </c>
      <c r="I116" s="234" t="s">
        <v>104</v>
      </c>
      <c r="J116" s="234" t="s">
        <v>515</v>
      </c>
      <c r="K116" s="234" t="s">
        <v>724</v>
      </c>
      <c r="L116" s="235">
        <v>8000000</v>
      </c>
      <c r="M116" s="235">
        <f t="shared" si="11"/>
        <v>6800000</v>
      </c>
      <c r="N116" s="234">
        <v>2024</v>
      </c>
      <c r="O116" s="234">
        <v>2026</v>
      </c>
      <c r="P116" s="234" t="s">
        <v>99</v>
      </c>
      <c r="Q116" s="234"/>
      <c r="R116" s="234" t="s">
        <v>99</v>
      </c>
      <c r="S116" s="234" t="s">
        <v>99</v>
      </c>
      <c r="T116" s="234"/>
      <c r="U116" s="234"/>
      <c r="V116" s="234" t="s">
        <v>99</v>
      </c>
      <c r="W116" s="234" t="s">
        <v>99</v>
      </c>
      <c r="X116" s="234"/>
      <c r="Y116" s="234" t="s">
        <v>97</v>
      </c>
      <c r="Z116" s="236" t="s">
        <v>96</v>
      </c>
    </row>
    <row r="117" spans="1:26" ht="72" x14ac:dyDescent="0.3">
      <c r="A117" s="361">
        <v>113</v>
      </c>
      <c r="B117" s="234" t="s">
        <v>513</v>
      </c>
      <c r="C117" s="234" t="s">
        <v>344</v>
      </c>
      <c r="D117" s="234">
        <v>70157341</v>
      </c>
      <c r="E117" s="234">
        <v>2506556</v>
      </c>
      <c r="F117" s="234">
        <v>600100880</v>
      </c>
      <c r="G117" s="234" t="s">
        <v>725</v>
      </c>
      <c r="H117" s="234" t="s">
        <v>81</v>
      </c>
      <c r="I117" s="234" t="s">
        <v>104</v>
      </c>
      <c r="J117" s="234" t="s">
        <v>515</v>
      </c>
      <c r="K117" s="234" t="s">
        <v>726</v>
      </c>
      <c r="L117" s="235">
        <v>12000000</v>
      </c>
      <c r="M117" s="235">
        <f t="shared" si="11"/>
        <v>10200000</v>
      </c>
      <c r="N117" s="234">
        <v>2024</v>
      </c>
      <c r="O117" s="234">
        <v>2027</v>
      </c>
      <c r="P117" s="234"/>
      <c r="Q117" s="234"/>
      <c r="R117" s="234" t="s">
        <v>99</v>
      </c>
      <c r="S117" s="234" t="s">
        <v>99</v>
      </c>
      <c r="T117" s="234"/>
      <c r="U117" s="234" t="s">
        <v>99</v>
      </c>
      <c r="V117" s="234" t="s">
        <v>99</v>
      </c>
      <c r="W117" s="234" t="s">
        <v>99</v>
      </c>
      <c r="X117" s="234"/>
      <c r="Y117" s="234" t="s">
        <v>97</v>
      </c>
      <c r="Z117" s="236" t="s">
        <v>96</v>
      </c>
    </row>
    <row r="118" spans="1:26" ht="72.599999999999994" thickBot="1" x14ac:dyDescent="0.35">
      <c r="A118" s="34">
        <v>114</v>
      </c>
      <c r="B118" s="234" t="s">
        <v>513</v>
      </c>
      <c r="C118" s="234" t="s">
        <v>344</v>
      </c>
      <c r="D118" s="234">
        <v>70157341</v>
      </c>
      <c r="E118" s="234">
        <v>2506556</v>
      </c>
      <c r="F118" s="234">
        <v>600100880</v>
      </c>
      <c r="G118" s="234" t="s">
        <v>727</v>
      </c>
      <c r="H118" s="234" t="s">
        <v>81</v>
      </c>
      <c r="I118" s="234" t="s">
        <v>104</v>
      </c>
      <c r="J118" s="234" t="s">
        <v>515</v>
      </c>
      <c r="K118" s="234" t="s">
        <v>728</v>
      </c>
      <c r="L118" s="235">
        <v>2400000</v>
      </c>
      <c r="M118" s="235">
        <f t="shared" si="11"/>
        <v>2040000</v>
      </c>
      <c r="N118" s="234">
        <v>2024</v>
      </c>
      <c r="O118" s="234">
        <v>2027</v>
      </c>
      <c r="P118" s="234"/>
      <c r="Q118" s="234" t="s">
        <v>99</v>
      </c>
      <c r="R118" s="234" t="s">
        <v>99</v>
      </c>
      <c r="S118" s="234" t="s">
        <v>99</v>
      </c>
      <c r="T118" s="234"/>
      <c r="U118" s="234"/>
      <c r="V118" s="234" t="s">
        <v>99</v>
      </c>
      <c r="W118" s="234" t="s">
        <v>99</v>
      </c>
      <c r="X118" s="234"/>
      <c r="Y118" s="234" t="s">
        <v>97</v>
      </c>
      <c r="Z118" s="236" t="s">
        <v>96</v>
      </c>
    </row>
    <row r="119" spans="1:26" ht="72.599999999999994" thickBot="1" x14ac:dyDescent="0.35">
      <c r="A119" s="361">
        <v>115</v>
      </c>
      <c r="B119" s="234" t="s">
        <v>513</v>
      </c>
      <c r="C119" s="234" t="s">
        <v>344</v>
      </c>
      <c r="D119" s="234">
        <v>70157341</v>
      </c>
      <c r="E119" s="234">
        <v>2506556</v>
      </c>
      <c r="F119" s="234">
        <v>600100880</v>
      </c>
      <c r="G119" s="234" t="s">
        <v>729</v>
      </c>
      <c r="H119" s="234" t="s">
        <v>81</v>
      </c>
      <c r="I119" s="234" t="s">
        <v>104</v>
      </c>
      <c r="J119" s="234" t="s">
        <v>515</v>
      </c>
      <c r="K119" s="234" t="s">
        <v>730</v>
      </c>
      <c r="L119" s="235">
        <v>1760000</v>
      </c>
      <c r="M119" s="235">
        <f t="shared" si="11"/>
        <v>1496000</v>
      </c>
      <c r="N119" s="234">
        <v>2024</v>
      </c>
      <c r="O119" s="234">
        <v>2027</v>
      </c>
      <c r="P119" s="234"/>
      <c r="Q119" s="234" t="s">
        <v>99</v>
      </c>
      <c r="R119" s="234" t="s">
        <v>99</v>
      </c>
      <c r="S119" s="234"/>
      <c r="T119" s="234"/>
      <c r="U119" s="234" t="s">
        <v>99</v>
      </c>
      <c r="V119" s="234" t="s">
        <v>99</v>
      </c>
      <c r="W119" s="234" t="s">
        <v>99</v>
      </c>
      <c r="X119" s="234"/>
      <c r="Y119" s="234" t="s">
        <v>97</v>
      </c>
      <c r="Z119" s="236" t="s">
        <v>96</v>
      </c>
    </row>
    <row r="120" spans="1:26" ht="72" x14ac:dyDescent="0.3">
      <c r="A120" s="361">
        <v>116</v>
      </c>
      <c r="B120" s="234" t="s">
        <v>513</v>
      </c>
      <c r="C120" s="234" t="s">
        <v>344</v>
      </c>
      <c r="D120" s="234">
        <v>70157341</v>
      </c>
      <c r="E120" s="234">
        <v>2506556</v>
      </c>
      <c r="F120" s="234">
        <v>600100880</v>
      </c>
      <c r="G120" s="234" t="s">
        <v>731</v>
      </c>
      <c r="H120" s="234" t="s">
        <v>81</v>
      </c>
      <c r="I120" s="234" t="s">
        <v>104</v>
      </c>
      <c r="J120" s="234" t="s">
        <v>515</v>
      </c>
      <c r="K120" s="234" t="s">
        <v>732</v>
      </c>
      <c r="L120" s="235">
        <v>1600000</v>
      </c>
      <c r="M120" s="235">
        <f t="shared" si="11"/>
        <v>1360000</v>
      </c>
      <c r="N120" s="234">
        <v>2024</v>
      </c>
      <c r="O120" s="234">
        <v>2027</v>
      </c>
      <c r="P120" s="234" t="s">
        <v>99</v>
      </c>
      <c r="Q120" s="234" t="s">
        <v>99</v>
      </c>
      <c r="R120" s="234"/>
      <c r="S120" s="234" t="s">
        <v>99</v>
      </c>
      <c r="T120" s="234"/>
      <c r="U120" s="234"/>
      <c r="V120" s="234" t="s">
        <v>99</v>
      </c>
      <c r="W120" s="234" t="s">
        <v>99</v>
      </c>
      <c r="X120" s="234"/>
      <c r="Y120" s="234" t="s">
        <v>97</v>
      </c>
      <c r="Z120" s="236" t="s">
        <v>96</v>
      </c>
    </row>
    <row r="121" spans="1:26" ht="72.599999999999994" thickBot="1" x14ac:dyDescent="0.35">
      <c r="A121" s="34">
        <v>117</v>
      </c>
      <c r="B121" s="234" t="s">
        <v>513</v>
      </c>
      <c r="C121" s="234" t="s">
        <v>344</v>
      </c>
      <c r="D121" s="234">
        <v>70157341</v>
      </c>
      <c r="E121" s="234">
        <v>2506556</v>
      </c>
      <c r="F121" s="234">
        <v>600100880</v>
      </c>
      <c r="G121" s="234" t="s">
        <v>733</v>
      </c>
      <c r="H121" s="234" t="s">
        <v>81</v>
      </c>
      <c r="I121" s="234" t="s">
        <v>104</v>
      </c>
      <c r="J121" s="234" t="s">
        <v>515</v>
      </c>
      <c r="K121" s="234" t="s">
        <v>734</v>
      </c>
      <c r="L121" s="235">
        <v>2300000</v>
      </c>
      <c r="M121" s="235">
        <f t="shared" si="11"/>
        <v>1955000</v>
      </c>
      <c r="N121" s="234">
        <v>2024</v>
      </c>
      <c r="O121" s="234">
        <v>2028</v>
      </c>
      <c r="P121" s="234"/>
      <c r="Q121" s="234"/>
      <c r="R121" s="234" t="s">
        <v>99</v>
      </c>
      <c r="S121" s="234" t="s">
        <v>99</v>
      </c>
      <c r="T121" s="234"/>
      <c r="U121" s="234"/>
      <c r="V121" s="234" t="s">
        <v>99</v>
      </c>
      <c r="W121" s="234"/>
      <c r="X121" s="234" t="s">
        <v>99</v>
      </c>
      <c r="Y121" s="234" t="s">
        <v>97</v>
      </c>
      <c r="Z121" s="236" t="s">
        <v>96</v>
      </c>
    </row>
    <row r="122" spans="1:26" ht="72.599999999999994" thickBot="1" x14ac:dyDescent="0.35">
      <c r="A122" s="361">
        <v>118</v>
      </c>
      <c r="B122" s="234" t="s">
        <v>513</v>
      </c>
      <c r="C122" s="234" t="s">
        <v>344</v>
      </c>
      <c r="D122" s="234">
        <v>70157341</v>
      </c>
      <c r="E122" s="234">
        <v>2506556</v>
      </c>
      <c r="F122" s="234">
        <v>600100880</v>
      </c>
      <c r="G122" s="234" t="s">
        <v>735</v>
      </c>
      <c r="H122" s="234" t="s">
        <v>81</v>
      </c>
      <c r="I122" s="234" t="s">
        <v>104</v>
      </c>
      <c r="J122" s="234" t="s">
        <v>515</v>
      </c>
      <c r="K122" s="234" t="s">
        <v>736</v>
      </c>
      <c r="L122" s="235">
        <v>2300000</v>
      </c>
      <c r="M122" s="235">
        <f t="shared" si="11"/>
        <v>1955000</v>
      </c>
      <c r="N122" s="234">
        <v>2025</v>
      </c>
      <c r="O122" s="234">
        <v>2028</v>
      </c>
      <c r="P122" s="234"/>
      <c r="Q122" s="234"/>
      <c r="R122" s="234" t="s">
        <v>99</v>
      </c>
      <c r="S122" s="234" t="s">
        <v>99</v>
      </c>
      <c r="T122" s="234"/>
      <c r="U122" s="234"/>
      <c r="V122" s="234" t="s">
        <v>99</v>
      </c>
      <c r="W122" s="234" t="s">
        <v>99</v>
      </c>
      <c r="X122" s="234"/>
      <c r="Y122" s="234" t="s">
        <v>97</v>
      </c>
      <c r="Z122" s="236" t="s">
        <v>96</v>
      </c>
    </row>
    <row r="123" spans="1:26" ht="72" x14ac:dyDescent="0.3">
      <c r="A123" s="361">
        <v>119</v>
      </c>
      <c r="B123" s="234" t="s">
        <v>513</v>
      </c>
      <c r="C123" s="234" t="s">
        <v>344</v>
      </c>
      <c r="D123" s="234">
        <v>70157341</v>
      </c>
      <c r="E123" s="234">
        <v>2506556</v>
      </c>
      <c r="F123" s="234">
        <v>600100880</v>
      </c>
      <c r="G123" s="234" t="s">
        <v>737</v>
      </c>
      <c r="H123" s="234" t="s">
        <v>81</v>
      </c>
      <c r="I123" s="234" t="s">
        <v>104</v>
      </c>
      <c r="J123" s="234" t="s">
        <v>515</v>
      </c>
      <c r="K123" s="234" t="s">
        <v>738</v>
      </c>
      <c r="L123" s="235">
        <v>3600000</v>
      </c>
      <c r="M123" s="235">
        <f t="shared" si="11"/>
        <v>3060000</v>
      </c>
      <c r="N123" s="234">
        <v>2025</v>
      </c>
      <c r="O123" s="234">
        <v>2026</v>
      </c>
      <c r="P123" s="234"/>
      <c r="Q123" s="234" t="s">
        <v>99</v>
      </c>
      <c r="R123" s="234" t="s">
        <v>99</v>
      </c>
      <c r="S123" s="234" t="s">
        <v>99</v>
      </c>
      <c r="T123" s="234"/>
      <c r="U123" s="234"/>
      <c r="V123" s="234"/>
      <c r="W123" s="234"/>
      <c r="X123" s="234"/>
      <c r="Y123" s="234" t="s">
        <v>97</v>
      </c>
      <c r="Z123" s="236" t="s">
        <v>96</v>
      </c>
    </row>
    <row r="124" spans="1:26" ht="72.599999999999994" thickBot="1" x14ac:dyDescent="0.35">
      <c r="A124" s="34">
        <v>120</v>
      </c>
      <c r="B124" s="234" t="s">
        <v>513</v>
      </c>
      <c r="C124" s="234" t="s">
        <v>344</v>
      </c>
      <c r="D124" s="234">
        <v>70157341</v>
      </c>
      <c r="E124" s="234">
        <v>2506556</v>
      </c>
      <c r="F124" s="234">
        <v>600100880</v>
      </c>
      <c r="G124" s="234" t="s">
        <v>739</v>
      </c>
      <c r="H124" s="234" t="s">
        <v>81</v>
      </c>
      <c r="I124" s="234" t="s">
        <v>104</v>
      </c>
      <c r="J124" s="234" t="s">
        <v>515</v>
      </c>
      <c r="K124" s="234" t="s">
        <v>740</v>
      </c>
      <c r="L124" s="235">
        <v>1950000</v>
      </c>
      <c r="M124" s="235">
        <f t="shared" si="11"/>
        <v>1657500</v>
      </c>
      <c r="N124" s="234">
        <v>2025</v>
      </c>
      <c r="O124" s="234">
        <v>2028</v>
      </c>
      <c r="P124" s="234"/>
      <c r="Q124" s="234"/>
      <c r="R124" s="234"/>
      <c r="S124" s="234" t="s">
        <v>99</v>
      </c>
      <c r="T124" s="234"/>
      <c r="U124" s="234"/>
      <c r="V124" s="234" t="s">
        <v>99</v>
      </c>
      <c r="W124" s="234" t="s">
        <v>99</v>
      </c>
      <c r="X124" s="234" t="s">
        <v>99</v>
      </c>
      <c r="Y124" s="234" t="s">
        <v>97</v>
      </c>
      <c r="Z124" s="236" t="s">
        <v>96</v>
      </c>
    </row>
    <row r="125" spans="1:26" ht="72.599999999999994" thickBot="1" x14ac:dyDescent="0.35">
      <c r="A125" s="361">
        <v>121</v>
      </c>
      <c r="B125" s="234" t="s">
        <v>513</v>
      </c>
      <c r="C125" s="234" t="s">
        <v>344</v>
      </c>
      <c r="D125" s="234">
        <v>70157341</v>
      </c>
      <c r="E125" s="234">
        <v>2506556</v>
      </c>
      <c r="F125" s="234">
        <v>600100880</v>
      </c>
      <c r="G125" s="234" t="s">
        <v>741</v>
      </c>
      <c r="H125" s="234" t="s">
        <v>81</v>
      </c>
      <c r="I125" s="234" t="s">
        <v>104</v>
      </c>
      <c r="J125" s="234" t="s">
        <v>515</v>
      </c>
      <c r="K125" s="234" t="s">
        <v>742</v>
      </c>
      <c r="L125" s="235">
        <v>28800000</v>
      </c>
      <c r="M125" s="235">
        <f t="shared" si="11"/>
        <v>24480000</v>
      </c>
      <c r="N125" s="234">
        <v>2025</v>
      </c>
      <c r="O125" s="234">
        <v>2029</v>
      </c>
      <c r="P125" s="234" t="s">
        <v>99</v>
      </c>
      <c r="Q125" s="234" t="s">
        <v>99</v>
      </c>
      <c r="R125" s="234"/>
      <c r="S125" s="234"/>
      <c r="T125" s="234"/>
      <c r="U125" s="234"/>
      <c r="V125" s="234" t="s">
        <v>99</v>
      </c>
      <c r="W125" s="234" t="s">
        <v>99</v>
      </c>
      <c r="X125" s="234" t="s">
        <v>99</v>
      </c>
      <c r="Y125" s="234" t="s">
        <v>97</v>
      </c>
      <c r="Z125" s="236" t="s">
        <v>96</v>
      </c>
    </row>
    <row r="126" spans="1:26" ht="72" x14ac:dyDescent="0.3">
      <c r="A126" s="361">
        <v>122</v>
      </c>
      <c r="B126" s="234" t="s">
        <v>513</v>
      </c>
      <c r="C126" s="234" t="s">
        <v>344</v>
      </c>
      <c r="D126" s="234">
        <v>70157341</v>
      </c>
      <c r="E126" s="234">
        <v>2506556</v>
      </c>
      <c r="F126" s="234">
        <v>600100880</v>
      </c>
      <c r="G126" s="234" t="s">
        <v>743</v>
      </c>
      <c r="H126" s="234" t="s">
        <v>81</v>
      </c>
      <c r="I126" s="234" t="s">
        <v>104</v>
      </c>
      <c r="J126" s="234" t="s">
        <v>515</v>
      </c>
      <c r="K126" s="234" t="s">
        <v>744</v>
      </c>
      <c r="L126" s="235">
        <v>1250000</v>
      </c>
      <c r="M126" s="235">
        <f t="shared" si="11"/>
        <v>1062500</v>
      </c>
      <c r="N126" s="234">
        <v>2024</v>
      </c>
      <c r="O126" s="234">
        <v>2026</v>
      </c>
      <c r="P126" s="234" t="s">
        <v>99</v>
      </c>
      <c r="Q126" s="234"/>
      <c r="R126" s="234" t="s">
        <v>99</v>
      </c>
      <c r="S126" s="234"/>
      <c r="T126" s="234"/>
      <c r="U126" s="234"/>
      <c r="V126" s="234" t="s">
        <v>99</v>
      </c>
      <c r="W126" s="234" t="s">
        <v>99</v>
      </c>
      <c r="X126" s="234"/>
      <c r="Y126" s="234" t="s">
        <v>97</v>
      </c>
      <c r="Z126" s="236" t="s">
        <v>96</v>
      </c>
    </row>
    <row r="127" spans="1:26" ht="72.599999999999994" thickBot="1" x14ac:dyDescent="0.35">
      <c r="A127" s="34">
        <v>123</v>
      </c>
      <c r="B127" s="234" t="s">
        <v>513</v>
      </c>
      <c r="C127" s="234" t="s">
        <v>344</v>
      </c>
      <c r="D127" s="234">
        <v>70157341</v>
      </c>
      <c r="E127" s="234">
        <v>2506556</v>
      </c>
      <c r="F127" s="234">
        <v>600100880</v>
      </c>
      <c r="G127" s="234" t="s">
        <v>745</v>
      </c>
      <c r="H127" s="234" t="s">
        <v>81</v>
      </c>
      <c r="I127" s="234" t="s">
        <v>104</v>
      </c>
      <c r="J127" s="234" t="s">
        <v>515</v>
      </c>
      <c r="K127" s="234" t="s">
        <v>746</v>
      </c>
      <c r="L127" s="235">
        <v>1250000</v>
      </c>
      <c r="M127" s="235">
        <f t="shared" si="11"/>
        <v>1062500</v>
      </c>
      <c r="N127" s="234">
        <v>2024</v>
      </c>
      <c r="O127" s="234">
        <v>2026</v>
      </c>
      <c r="P127" s="234" t="s">
        <v>99</v>
      </c>
      <c r="Q127" s="234"/>
      <c r="R127" s="234"/>
      <c r="S127" s="234"/>
      <c r="T127" s="234"/>
      <c r="U127" s="234" t="s">
        <v>99</v>
      </c>
      <c r="V127" s="234"/>
      <c r="W127" s="234" t="s">
        <v>99</v>
      </c>
      <c r="X127" s="234"/>
      <c r="Y127" s="234" t="s">
        <v>97</v>
      </c>
      <c r="Z127" s="236" t="s">
        <v>96</v>
      </c>
    </row>
    <row r="128" spans="1:26" ht="72.599999999999994" thickBot="1" x14ac:dyDescent="0.35">
      <c r="A128" s="361">
        <v>124</v>
      </c>
      <c r="B128" s="234" t="s">
        <v>513</v>
      </c>
      <c r="C128" s="234" t="s">
        <v>344</v>
      </c>
      <c r="D128" s="234">
        <v>70157341</v>
      </c>
      <c r="E128" s="234">
        <v>2506556</v>
      </c>
      <c r="F128" s="234">
        <v>600100880</v>
      </c>
      <c r="G128" s="234" t="s">
        <v>747</v>
      </c>
      <c r="H128" s="234" t="s">
        <v>81</v>
      </c>
      <c r="I128" s="234" t="s">
        <v>104</v>
      </c>
      <c r="J128" s="234" t="s">
        <v>515</v>
      </c>
      <c r="K128" s="234" t="s">
        <v>766</v>
      </c>
      <c r="L128" s="235">
        <v>2200000</v>
      </c>
      <c r="M128" s="235">
        <f t="shared" si="11"/>
        <v>1870000</v>
      </c>
      <c r="N128" s="234">
        <v>2024</v>
      </c>
      <c r="O128" s="234">
        <v>2026</v>
      </c>
      <c r="P128" s="234"/>
      <c r="Q128" s="234"/>
      <c r="R128" s="234"/>
      <c r="S128" s="234" t="s">
        <v>99</v>
      </c>
      <c r="T128" s="234"/>
      <c r="U128" s="234"/>
      <c r="V128" s="234" t="s">
        <v>99</v>
      </c>
      <c r="W128" s="234" t="s">
        <v>99</v>
      </c>
      <c r="X128" s="234" t="s">
        <v>99</v>
      </c>
      <c r="Y128" s="234" t="s">
        <v>97</v>
      </c>
      <c r="Z128" s="236" t="s">
        <v>96</v>
      </c>
    </row>
    <row r="129" spans="1:26" ht="120" x14ac:dyDescent="0.3">
      <c r="A129" s="361">
        <v>125</v>
      </c>
      <c r="B129" s="234" t="s">
        <v>513</v>
      </c>
      <c r="C129" s="234" t="s">
        <v>344</v>
      </c>
      <c r="D129" s="234">
        <v>70157341</v>
      </c>
      <c r="E129" s="234">
        <v>2506556</v>
      </c>
      <c r="F129" s="234">
        <v>600100880</v>
      </c>
      <c r="G129" s="234" t="s">
        <v>748</v>
      </c>
      <c r="H129" s="234" t="s">
        <v>81</v>
      </c>
      <c r="I129" s="234" t="s">
        <v>104</v>
      </c>
      <c r="J129" s="234" t="s">
        <v>515</v>
      </c>
      <c r="K129" s="234" t="s">
        <v>767</v>
      </c>
      <c r="L129" s="235">
        <v>125000000</v>
      </c>
      <c r="M129" s="235">
        <f t="shared" si="11"/>
        <v>106250000</v>
      </c>
      <c r="N129" s="234">
        <v>2024</v>
      </c>
      <c r="O129" s="234">
        <v>2034</v>
      </c>
      <c r="P129" s="234" t="s">
        <v>99</v>
      </c>
      <c r="Q129" s="234" t="s">
        <v>99</v>
      </c>
      <c r="R129" s="234" t="s">
        <v>99</v>
      </c>
      <c r="S129" s="234" t="s">
        <v>99</v>
      </c>
      <c r="T129" s="234"/>
      <c r="U129" s="234" t="s">
        <v>99</v>
      </c>
      <c r="V129" s="234" t="s">
        <v>99</v>
      </c>
      <c r="W129" s="234" t="s">
        <v>99</v>
      </c>
      <c r="X129" s="234" t="s">
        <v>99</v>
      </c>
      <c r="Y129" s="234" t="s">
        <v>97</v>
      </c>
      <c r="Z129" s="236" t="s">
        <v>96</v>
      </c>
    </row>
    <row r="130" spans="1:26" ht="72.599999999999994" thickBot="1" x14ac:dyDescent="0.35">
      <c r="A130" s="34">
        <v>126</v>
      </c>
      <c r="B130" s="234" t="s">
        <v>513</v>
      </c>
      <c r="C130" s="234" t="s">
        <v>344</v>
      </c>
      <c r="D130" s="234">
        <v>70157341</v>
      </c>
      <c r="E130" s="234">
        <v>2506556</v>
      </c>
      <c r="F130" s="234">
        <v>600100880</v>
      </c>
      <c r="G130" s="234" t="s">
        <v>757</v>
      </c>
      <c r="H130" s="234" t="s">
        <v>103</v>
      </c>
      <c r="I130" s="234" t="s">
        <v>104</v>
      </c>
      <c r="J130" s="234" t="s">
        <v>344</v>
      </c>
      <c r="K130" s="234" t="s">
        <v>762</v>
      </c>
      <c r="L130" s="235">
        <v>14500000</v>
      </c>
      <c r="M130" s="235">
        <f t="shared" si="11"/>
        <v>12325000</v>
      </c>
      <c r="N130" s="234">
        <v>2024</v>
      </c>
      <c r="O130" s="234">
        <v>2027</v>
      </c>
      <c r="P130" s="234"/>
      <c r="Q130" s="234"/>
      <c r="R130" s="234"/>
      <c r="S130" s="234"/>
      <c r="T130" s="234"/>
      <c r="U130" s="234"/>
      <c r="V130" s="234" t="s">
        <v>99</v>
      </c>
      <c r="W130" s="234" t="s">
        <v>99</v>
      </c>
      <c r="X130" s="234"/>
      <c r="Y130" s="234" t="s">
        <v>756</v>
      </c>
      <c r="Z130" s="236" t="s">
        <v>451</v>
      </c>
    </row>
    <row r="131" spans="1:26" ht="72.599999999999994" thickBot="1" x14ac:dyDescent="0.35">
      <c r="A131" s="361">
        <v>127</v>
      </c>
      <c r="B131" s="241" t="s">
        <v>347</v>
      </c>
      <c r="C131" s="241" t="s">
        <v>348</v>
      </c>
      <c r="D131" s="241">
        <v>70991855</v>
      </c>
      <c r="E131" s="241">
        <v>102642249</v>
      </c>
      <c r="F131" s="241">
        <v>650047958</v>
      </c>
      <c r="G131" s="241" t="s">
        <v>349</v>
      </c>
      <c r="H131" s="241" t="s">
        <v>81</v>
      </c>
      <c r="I131" s="241" t="s">
        <v>104</v>
      </c>
      <c r="J131" s="241" t="s">
        <v>350</v>
      </c>
      <c r="K131" s="241" t="s">
        <v>581</v>
      </c>
      <c r="L131" s="242">
        <v>20000000</v>
      </c>
      <c r="M131" s="242">
        <f>L131*0.85</f>
        <v>17000000</v>
      </c>
      <c r="N131" s="241">
        <v>2024</v>
      </c>
      <c r="O131" s="241">
        <v>2026</v>
      </c>
      <c r="P131" s="241" t="s">
        <v>99</v>
      </c>
      <c r="Q131" s="241" t="s">
        <v>99</v>
      </c>
      <c r="R131" s="241" t="s">
        <v>99</v>
      </c>
      <c r="S131" s="241" t="s">
        <v>99</v>
      </c>
      <c r="T131" s="241" t="s">
        <v>99</v>
      </c>
      <c r="U131" s="241"/>
      <c r="V131" s="241" t="s">
        <v>99</v>
      </c>
      <c r="W131" s="241" t="s">
        <v>99</v>
      </c>
      <c r="X131" s="241" t="s">
        <v>99</v>
      </c>
      <c r="Y131" s="241" t="s">
        <v>97</v>
      </c>
      <c r="Z131" s="243" t="s">
        <v>96</v>
      </c>
    </row>
    <row r="132" spans="1:26" ht="72" x14ac:dyDescent="0.3">
      <c r="A132" s="361">
        <v>128</v>
      </c>
      <c r="B132" s="241" t="s">
        <v>347</v>
      </c>
      <c r="C132" s="241" t="s">
        <v>348</v>
      </c>
      <c r="D132" s="241">
        <v>70991855</v>
      </c>
      <c r="E132" s="241">
        <v>102642249</v>
      </c>
      <c r="F132" s="241">
        <v>650047958</v>
      </c>
      <c r="G132" s="241" t="s">
        <v>351</v>
      </c>
      <c r="H132" s="241" t="s">
        <v>81</v>
      </c>
      <c r="I132" s="241" t="s">
        <v>104</v>
      </c>
      <c r="J132" s="241" t="s">
        <v>350</v>
      </c>
      <c r="K132" s="241" t="s">
        <v>582</v>
      </c>
      <c r="L132" s="242">
        <v>1000000</v>
      </c>
      <c r="M132" s="242">
        <f t="shared" ref="M132:M134" si="12">L132*0.85</f>
        <v>850000</v>
      </c>
      <c r="N132" s="241">
        <v>2023</v>
      </c>
      <c r="O132" s="241">
        <v>2025</v>
      </c>
      <c r="P132" s="241" t="s">
        <v>99</v>
      </c>
      <c r="Q132" s="241" t="s">
        <v>99</v>
      </c>
      <c r="R132" s="241" t="s">
        <v>99</v>
      </c>
      <c r="S132" s="241" t="s">
        <v>99</v>
      </c>
      <c r="T132" s="241" t="s">
        <v>99</v>
      </c>
      <c r="U132" s="241"/>
      <c r="V132" s="241" t="s">
        <v>99</v>
      </c>
      <c r="W132" s="241"/>
      <c r="X132" s="241"/>
      <c r="Y132" s="241" t="s">
        <v>97</v>
      </c>
      <c r="Z132" s="243" t="s">
        <v>96</v>
      </c>
    </row>
    <row r="133" spans="1:26" ht="72.599999999999994" thickBot="1" x14ac:dyDescent="0.35">
      <c r="A133" s="34">
        <v>129</v>
      </c>
      <c r="B133" s="241" t="s">
        <v>347</v>
      </c>
      <c r="C133" s="241" t="s">
        <v>348</v>
      </c>
      <c r="D133" s="241">
        <v>70991855</v>
      </c>
      <c r="E133" s="241">
        <v>102642249</v>
      </c>
      <c r="F133" s="241">
        <v>650047958</v>
      </c>
      <c r="G133" s="241" t="s">
        <v>352</v>
      </c>
      <c r="H133" s="241" t="s">
        <v>81</v>
      </c>
      <c r="I133" s="241" t="s">
        <v>104</v>
      </c>
      <c r="J133" s="241" t="s">
        <v>350</v>
      </c>
      <c r="K133" s="241" t="s">
        <v>353</v>
      </c>
      <c r="L133" s="242">
        <v>20000000</v>
      </c>
      <c r="M133" s="242">
        <f t="shared" si="12"/>
        <v>17000000</v>
      </c>
      <c r="N133" s="241">
        <v>2025</v>
      </c>
      <c r="O133" s="241">
        <v>2027</v>
      </c>
      <c r="P133" s="241" t="s">
        <v>99</v>
      </c>
      <c r="Q133" s="241" t="s">
        <v>99</v>
      </c>
      <c r="R133" s="241" t="s">
        <v>99</v>
      </c>
      <c r="S133" s="241" t="s">
        <v>99</v>
      </c>
      <c r="T133" s="241" t="s">
        <v>99</v>
      </c>
      <c r="U133" s="241"/>
      <c r="V133" s="241" t="s">
        <v>99</v>
      </c>
      <c r="W133" s="241" t="s">
        <v>99</v>
      </c>
      <c r="X133" s="241" t="s">
        <v>99</v>
      </c>
      <c r="Y133" s="241" t="s">
        <v>97</v>
      </c>
      <c r="Z133" s="243" t="s">
        <v>96</v>
      </c>
    </row>
    <row r="134" spans="1:26" ht="72.599999999999994" thickBot="1" x14ac:dyDescent="0.35">
      <c r="A134" s="361">
        <v>130</v>
      </c>
      <c r="B134" s="241" t="s">
        <v>347</v>
      </c>
      <c r="C134" s="241" t="s">
        <v>348</v>
      </c>
      <c r="D134" s="241">
        <v>70991855</v>
      </c>
      <c r="E134" s="241">
        <v>102642249</v>
      </c>
      <c r="F134" s="241">
        <v>650047958</v>
      </c>
      <c r="G134" s="241" t="s">
        <v>354</v>
      </c>
      <c r="H134" s="241" t="s">
        <v>81</v>
      </c>
      <c r="I134" s="241" t="s">
        <v>104</v>
      </c>
      <c r="J134" s="241" t="s">
        <v>350</v>
      </c>
      <c r="K134" s="241" t="s">
        <v>355</v>
      </c>
      <c r="L134" s="242">
        <v>40000000</v>
      </c>
      <c r="M134" s="242">
        <f t="shared" si="12"/>
        <v>34000000</v>
      </c>
      <c r="N134" s="241">
        <v>2026</v>
      </c>
      <c r="O134" s="241">
        <v>2028</v>
      </c>
      <c r="P134" s="241" t="s">
        <v>99</v>
      </c>
      <c r="Q134" s="241"/>
      <c r="R134" s="241"/>
      <c r="S134" s="241"/>
      <c r="T134" s="241" t="s">
        <v>99</v>
      </c>
      <c r="U134" s="241"/>
      <c r="V134" s="241" t="s">
        <v>99</v>
      </c>
      <c r="W134" s="241" t="s">
        <v>99</v>
      </c>
      <c r="X134" s="241"/>
      <c r="Y134" s="241" t="s">
        <v>97</v>
      </c>
      <c r="Z134" s="243" t="s">
        <v>96</v>
      </c>
    </row>
    <row r="135" spans="1:26" ht="48" x14ac:dyDescent="0.3">
      <c r="A135" s="361">
        <v>131</v>
      </c>
      <c r="B135" s="251" t="s">
        <v>360</v>
      </c>
      <c r="C135" s="244" t="s">
        <v>357</v>
      </c>
      <c r="D135" s="244">
        <v>70989991</v>
      </c>
      <c r="E135" s="244">
        <v>2506432</v>
      </c>
      <c r="F135" s="244">
        <v>600100383</v>
      </c>
      <c r="G135" s="244" t="s">
        <v>361</v>
      </c>
      <c r="H135" s="244" t="s">
        <v>81</v>
      </c>
      <c r="I135" s="244" t="s">
        <v>104</v>
      </c>
      <c r="J135" s="244" t="s">
        <v>359</v>
      </c>
      <c r="K135" s="244" t="s">
        <v>362</v>
      </c>
      <c r="L135" s="245">
        <v>5000000</v>
      </c>
      <c r="M135" s="245">
        <f>L135/100*85</f>
        <v>4250000</v>
      </c>
      <c r="N135" s="238">
        <v>2023</v>
      </c>
      <c r="O135" s="244">
        <v>2027</v>
      </c>
      <c r="P135" s="244"/>
      <c r="Q135" s="244"/>
      <c r="R135" s="244"/>
      <c r="S135" s="244"/>
      <c r="T135" s="244"/>
      <c r="U135" s="244"/>
      <c r="V135" s="244"/>
      <c r="W135" s="244"/>
      <c r="X135" s="244"/>
      <c r="Y135" s="244" t="s">
        <v>97</v>
      </c>
      <c r="Z135" s="246" t="s">
        <v>363</v>
      </c>
    </row>
    <row r="136" spans="1:26" ht="48.6" thickBot="1" x14ac:dyDescent="0.35">
      <c r="A136" s="34">
        <v>132</v>
      </c>
      <c r="B136" s="251" t="s">
        <v>360</v>
      </c>
      <c r="C136" s="241" t="s">
        <v>357</v>
      </c>
      <c r="D136" s="241">
        <v>70989991</v>
      </c>
      <c r="E136" s="241">
        <v>2506432</v>
      </c>
      <c r="F136" s="241">
        <v>600100383</v>
      </c>
      <c r="G136" s="241" t="s">
        <v>364</v>
      </c>
      <c r="H136" s="241" t="s">
        <v>81</v>
      </c>
      <c r="I136" s="241" t="s">
        <v>104</v>
      </c>
      <c r="J136" s="241" t="s">
        <v>359</v>
      </c>
      <c r="K136" s="241" t="s">
        <v>365</v>
      </c>
      <c r="L136" s="242">
        <v>1500000</v>
      </c>
      <c r="M136" s="245">
        <f t="shared" ref="M136:M141" si="13">L136/100*85</f>
        <v>1275000</v>
      </c>
      <c r="N136" s="23">
        <v>2023</v>
      </c>
      <c r="O136" s="241">
        <v>2027</v>
      </c>
      <c r="P136" s="241" t="s">
        <v>99</v>
      </c>
      <c r="Q136" s="241" t="s">
        <v>99</v>
      </c>
      <c r="R136" s="241" t="s">
        <v>99</v>
      </c>
      <c r="S136" s="241" t="s">
        <v>99</v>
      </c>
      <c r="T136" s="241"/>
      <c r="U136" s="241"/>
      <c r="V136" s="241"/>
      <c r="W136" s="241" t="s">
        <v>99</v>
      </c>
      <c r="X136" s="241" t="s">
        <v>99</v>
      </c>
      <c r="Y136" s="241" t="s">
        <v>97</v>
      </c>
      <c r="Z136" s="243" t="s">
        <v>363</v>
      </c>
    </row>
    <row r="137" spans="1:26" ht="48.6" thickBot="1" x14ac:dyDescent="0.35">
      <c r="A137" s="361">
        <v>133</v>
      </c>
      <c r="B137" s="251" t="s">
        <v>360</v>
      </c>
      <c r="C137" s="241" t="s">
        <v>357</v>
      </c>
      <c r="D137" s="241">
        <v>70989991</v>
      </c>
      <c r="E137" s="241">
        <v>2506432</v>
      </c>
      <c r="F137" s="241">
        <v>600100383</v>
      </c>
      <c r="G137" s="241" t="s">
        <v>366</v>
      </c>
      <c r="H137" s="241" t="s">
        <v>81</v>
      </c>
      <c r="I137" s="241" t="s">
        <v>104</v>
      </c>
      <c r="J137" s="241" t="s">
        <v>359</v>
      </c>
      <c r="K137" s="241" t="s">
        <v>367</v>
      </c>
      <c r="L137" s="242">
        <v>10000000</v>
      </c>
      <c r="M137" s="245">
        <f t="shared" si="13"/>
        <v>8500000</v>
      </c>
      <c r="N137" s="23">
        <v>2021</v>
      </c>
      <c r="O137" s="241">
        <v>2027</v>
      </c>
      <c r="P137" s="241"/>
      <c r="Q137" s="241"/>
      <c r="R137" s="241"/>
      <c r="S137" s="241"/>
      <c r="T137" s="241" t="s">
        <v>99</v>
      </c>
      <c r="U137" s="241"/>
      <c r="V137" s="241" t="s">
        <v>99</v>
      </c>
      <c r="W137" s="241"/>
      <c r="X137" s="241" t="s">
        <v>99</v>
      </c>
      <c r="Y137" s="23" t="s">
        <v>544</v>
      </c>
      <c r="Z137" s="243" t="s">
        <v>363</v>
      </c>
    </row>
    <row r="138" spans="1:26" ht="48" x14ac:dyDescent="0.3">
      <c r="A138" s="361">
        <v>134</v>
      </c>
      <c r="B138" s="251" t="s">
        <v>360</v>
      </c>
      <c r="C138" s="241" t="s">
        <v>357</v>
      </c>
      <c r="D138" s="241">
        <v>70989991</v>
      </c>
      <c r="E138" s="241">
        <v>2506432</v>
      </c>
      <c r="F138" s="241">
        <v>600100383</v>
      </c>
      <c r="G138" s="241" t="s">
        <v>368</v>
      </c>
      <c r="H138" s="241" t="s">
        <v>81</v>
      </c>
      <c r="I138" s="241" t="s">
        <v>104</v>
      </c>
      <c r="J138" s="241" t="s">
        <v>359</v>
      </c>
      <c r="K138" s="241" t="s">
        <v>369</v>
      </c>
      <c r="L138" s="24">
        <v>2000000</v>
      </c>
      <c r="M138" s="245">
        <f t="shared" si="13"/>
        <v>1700000</v>
      </c>
      <c r="N138" s="23">
        <v>2023</v>
      </c>
      <c r="O138" s="241">
        <v>2027</v>
      </c>
      <c r="P138" s="241" t="s">
        <v>99</v>
      </c>
      <c r="Q138" s="241" t="s">
        <v>99</v>
      </c>
      <c r="R138" s="241" t="s">
        <v>99</v>
      </c>
      <c r="S138" s="241" t="s">
        <v>99</v>
      </c>
      <c r="T138" s="241"/>
      <c r="U138" s="241"/>
      <c r="V138" s="241" t="s">
        <v>99</v>
      </c>
      <c r="W138" s="241" t="s">
        <v>99</v>
      </c>
      <c r="X138" s="241" t="s">
        <v>99</v>
      </c>
      <c r="Y138" s="241" t="s">
        <v>370</v>
      </c>
      <c r="Z138" s="237" t="s">
        <v>451</v>
      </c>
    </row>
    <row r="139" spans="1:26" ht="49.2" thickBot="1" x14ac:dyDescent="0.35">
      <c r="A139" s="34">
        <v>135</v>
      </c>
      <c r="B139" s="252" t="s">
        <v>360</v>
      </c>
      <c r="C139" s="241" t="s">
        <v>357</v>
      </c>
      <c r="D139" s="241">
        <v>70989991</v>
      </c>
      <c r="E139" s="241">
        <v>2506432</v>
      </c>
      <c r="F139" s="241">
        <v>600100383</v>
      </c>
      <c r="G139" s="241" t="s">
        <v>518</v>
      </c>
      <c r="H139" s="241" t="s">
        <v>81</v>
      </c>
      <c r="I139" s="241" t="s">
        <v>104</v>
      </c>
      <c r="J139" s="241" t="s">
        <v>359</v>
      </c>
      <c r="K139" s="241" t="s">
        <v>519</v>
      </c>
      <c r="L139" s="24">
        <v>10000000</v>
      </c>
      <c r="M139" s="245">
        <f t="shared" si="13"/>
        <v>8500000</v>
      </c>
      <c r="N139" s="23">
        <v>2023</v>
      </c>
      <c r="O139" s="241">
        <v>2027</v>
      </c>
      <c r="P139" s="241" t="s">
        <v>99</v>
      </c>
      <c r="Q139" s="241" t="s">
        <v>99</v>
      </c>
      <c r="R139" s="241" t="s">
        <v>99</v>
      </c>
      <c r="S139" s="241" t="s">
        <v>99</v>
      </c>
      <c r="T139" s="241"/>
      <c r="U139" s="241"/>
      <c r="V139" s="241" t="s">
        <v>99</v>
      </c>
      <c r="W139" s="241" t="s">
        <v>99</v>
      </c>
      <c r="X139" s="241" t="s">
        <v>99</v>
      </c>
      <c r="Y139" s="241" t="s">
        <v>97</v>
      </c>
      <c r="Z139" s="243" t="s">
        <v>363</v>
      </c>
    </row>
    <row r="140" spans="1:26" ht="49.2" thickBot="1" x14ac:dyDescent="0.35">
      <c r="A140" s="361">
        <v>136</v>
      </c>
      <c r="B140" s="252" t="s">
        <v>360</v>
      </c>
      <c r="C140" s="241" t="s">
        <v>357</v>
      </c>
      <c r="D140" s="241">
        <v>70989991</v>
      </c>
      <c r="E140" s="241">
        <v>2506432</v>
      </c>
      <c r="F140" s="241">
        <v>600100383</v>
      </c>
      <c r="G140" s="241" t="s">
        <v>520</v>
      </c>
      <c r="H140" s="241" t="s">
        <v>81</v>
      </c>
      <c r="I140" s="241" t="s">
        <v>104</v>
      </c>
      <c r="J140" s="241" t="s">
        <v>359</v>
      </c>
      <c r="K140" s="241" t="s">
        <v>521</v>
      </c>
      <c r="L140" s="242">
        <v>1000000</v>
      </c>
      <c r="M140" s="245">
        <f t="shared" si="13"/>
        <v>850000</v>
      </c>
      <c r="N140" s="23">
        <v>2023</v>
      </c>
      <c r="O140" s="241">
        <v>2027</v>
      </c>
      <c r="P140" s="241" t="s">
        <v>99</v>
      </c>
      <c r="Q140" s="241" t="s">
        <v>99</v>
      </c>
      <c r="R140" s="241" t="s">
        <v>99</v>
      </c>
      <c r="S140" s="241" t="s">
        <v>99</v>
      </c>
      <c r="T140" s="241"/>
      <c r="U140" s="241"/>
      <c r="V140" s="241"/>
      <c r="W140" s="241" t="s">
        <v>99</v>
      </c>
      <c r="X140" s="241" t="s">
        <v>99</v>
      </c>
      <c r="Y140" s="241" t="s">
        <v>97</v>
      </c>
      <c r="Z140" s="243" t="s">
        <v>363</v>
      </c>
    </row>
    <row r="141" spans="1:26" ht="48.6" x14ac:dyDescent="0.3">
      <c r="A141" s="361">
        <v>137</v>
      </c>
      <c r="B141" s="240" t="s">
        <v>360</v>
      </c>
      <c r="C141" s="23" t="s">
        <v>357</v>
      </c>
      <c r="D141" s="23">
        <v>70989991</v>
      </c>
      <c r="E141" s="23">
        <v>2506432</v>
      </c>
      <c r="F141" s="23">
        <v>600100383</v>
      </c>
      <c r="G141" s="23" t="s">
        <v>749</v>
      </c>
      <c r="H141" s="23" t="s">
        <v>81</v>
      </c>
      <c r="I141" s="23" t="s">
        <v>104</v>
      </c>
      <c r="J141" s="23" t="s">
        <v>359</v>
      </c>
      <c r="K141" s="23" t="s">
        <v>706</v>
      </c>
      <c r="L141" s="24">
        <v>2000000</v>
      </c>
      <c r="M141" s="239">
        <f t="shared" si="13"/>
        <v>1700000</v>
      </c>
      <c r="N141" s="23">
        <v>2023</v>
      </c>
      <c r="O141" s="23">
        <v>2027</v>
      </c>
      <c r="P141" s="23" t="s">
        <v>99</v>
      </c>
      <c r="Q141" s="23" t="s">
        <v>99</v>
      </c>
      <c r="R141" s="23" t="s">
        <v>99</v>
      </c>
      <c r="S141" s="23" t="s">
        <v>99</v>
      </c>
      <c r="T141" s="23"/>
      <c r="U141" s="23"/>
      <c r="V141" s="23" t="s">
        <v>99</v>
      </c>
      <c r="W141" s="23" t="s">
        <v>99</v>
      </c>
      <c r="X141" s="23"/>
      <c r="Y141" s="23" t="s">
        <v>370</v>
      </c>
      <c r="Z141" s="237" t="s">
        <v>451</v>
      </c>
    </row>
    <row r="142" spans="1:26" ht="36.6" thickBot="1" x14ac:dyDescent="0.35">
      <c r="A142" s="34">
        <v>138</v>
      </c>
      <c r="B142" s="241" t="s">
        <v>404</v>
      </c>
      <c r="C142" s="241" t="s">
        <v>400</v>
      </c>
      <c r="D142" s="241">
        <v>61235059</v>
      </c>
      <c r="E142" s="241">
        <v>102642982</v>
      </c>
      <c r="F142" s="241">
        <v>600104788</v>
      </c>
      <c r="G142" s="241" t="s">
        <v>405</v>
      </c>
      <c r="H142" s="241" t="s">
        <v>81</v>
      </c>
      <c r="I142" s="241" t="s">
        <v>104</v>
      </c>
      <c r="J142" s="241" t="s">
        <v>402</v>
      </c>
      <c r="K142" s="241" t="s">
        <v>406</v>
      </c>
      <c r="L142" s="242">
        <v>25000000</v>
      </c>
      <c r="M142" s="242">
        <f>L142/100*85</f>
        <v>21250000</v>
      </c>
      <c r="N142" s="241">
        <v>2022</v>
      </c>
      <c r="O142" s="241">
        <v>2022</v>
      </c>
      <c r="P142" s="241" t="s">
        <v>99</v>
      </c>
      <c r="Q142" s="241" t="s">
        <v>99</v>
      </c>
      <c r="R142" s="241" t="s">
        <v>99</v>
      </c>
      <c r="S142" s="241"/>
      <c r="T142" s="241"/>
      <c r="U142" s="241"/>
      <c r="V142" s="241" t="s">
        <v>99</v>
      </c>
      <c r="W142" s="241" t="s">
        <v>99</v>
      </c>
      <c r="X142" s="241"/>
      <c r="Y142" s="241" t="s">
        <v>544</v>
      </c>
      <c r="Z142" s="243" t="s">
        <v>96</v>
      </c>
    </row>
    <row r="143" spans="1:26" ht="36.6" thickBot="1" x14ac:dyDescent="0.35">
      <c r="A143" s="361">
        <v>139</v>
      </c>
      <c r="B143" s="241" t="s">
        <v>404</v>
      </c>
      <c r="C143" s="241" t="s">
        <v>400</v>
      </c>
      <c r="D143" s="241">
        <v>61235059</v>
      </c>
      <c r="E143" s="241">
        <v>102642982</v>
      </c>
      <c r="F143" s="241">
        <v>600104788</v>
      </c>
      <c r="G143" s="241" t="s">
        <v>407</v>
      </c>
      <c r="H143" s="241" t="s">
        <v>81</v>
      </c>
      <c r="I143" s="241" t="s">
        <v>104</v>
      </c>
      <c r="J143" s="241" t="s">
        <v>402</v>
      </c>
      <c r="K143" s="241" t="s">
        <v>408</v>
      </c>
      <c r="L143" s="242">
        <v>70000</v>
      </c>
      <c r="M143" s="242">
        <f>L143/100*85</f>
        <v>59500</v>
      </c>
      <c r="N143" s="241">
        <v>2022</v>
      </c>
      <c r="O143" s="241">
        <v>2022</v>
      </c>
      <c r="P143" s="241"/>
      <c r="Q143" s="241"/>
      <c r="R143" s="241"/>
      <c r="S143" s="241"/>
      <c r="T143" s="241"/>
      <c r="U143" s="241"/>
      <c r="V143" s="241"/>
      <c r="W143" s="241"/>
      <c r="X143" s="241"/>
      <c r="Y143" s="241" t="s">
        <v>544</v>
      </c>
      <c r="Z143" s="243" t="s">
        <v>96</v>
      </c>
    </row>
    <row r="144" spans="1:26" ht="36" x14ac:dyDescent="0.3">
      <c r="A144" s="361">
        <v>140</v>
      </c>
      <c r="B144" s="241" t="s">
        <v>404</v>
      </c>
      <c r="C144" s="241" t="s">
        <v>400</v>
      </c>
      <c r="D144" s="241">
        <v>61235059</v>
      </c>
      <c r="E144" s="241">
        <v>102642982</v>
      </c>
      <c r="F144" s="241">
        <v>600104788</v>
      </c>
      <c r="G144" s="241" t="s">
        <v>625</v>
      </c>
      <c r="H144" s="241" t="s">
        <v>81</v>
      </c>
      <c r="I144" s="241" t="s">
        <v>104</v>
      </c>
      <c r="J144" s="241" t="s">
        <v>402</v>
      </c>
      <c r="K144" s="241" t="s">
        <v>625</v>
      </c>
      <c r="L144" s="242">
        <v>50000000</v>
      </c>
      <c r="M144" s="242">
        <f>L144/100*85</f>
        <v>42500000</v>
      </c>
      <c r="N144" s="241">
        <v>2027</v>
      </c>
      <c r="O144" s="241">
        <v>2027</v>
      </c>
      <c r="P144" s="241"/>
      <c r="Q144" s="241"/>
      <c r="R144" s="241"/>
      <c r="S144" s="241"/>
      <c r="T144" s="241"/>
      <c r="U144" s="241"/>
      <c r="V144" s="241" t="s">
        <v>99</v>
      </c>
      <c r="W144" s="241" t="s">
        <v>99</v>
      </c>
      <c r="X144" s="241"/>
      <c r="Y144" s="241" t="s">
        <v>120</v>
      </c>
      <c r="Z144" s="243" t="s">
        <v>96</v>
      </c>
    </row>
    <row r="145" spans="1:26" ht="36.6" thickBot="1" x14ac:dyDescent="0.35">
      <c r="A145" s="34">
        <v>141</v>
      </c>
      <c r="B145" s="241" t="s">
        <v>404</v>
      </c>
      <c r="C145" s="241" t="s">
        <v>400</v>
      </c>
      <c r="D145" s="241">
        <v>61235059</v>
      </c>
      <c r="E145" s="241">
        <v>102642982</v>
      </c>
      <c r="F145" s="241">
        <v>600104788</v>
      </c>
      <c r="G145" s="241" t="s">
        <v>626</v>
      </c>
      <c r="H145" s="241" t="s">
        <v>81</v>
      </c>
      <c r="I145" s="241" t="s">
        <v>104</v>
      </c>
      <c r="J145" s="241" t="s">
        <v>402</v>
      </c>
      <c r="K145" s="241" t="s">
        <v>626</v>
      </c>
      <c r="L145" s="242">
        <v>300000</v>
      </c>
      <c r="M145" s="242">
        <f>L145/100*85</f>
        <v>255000</v>
      </c>
      <c r="N145" s="241">
        <v>2023</v>
      </c>
      <c r="O145" s="241">
        <v>2024</v>
      </c>
      <c r="P145" s="241" t="s">
        <v>99</v>
      </c>
      <c r="Q145" s="241" t="s">
        <v>99</v>
      </c>
      <c r="R145" s="241"/>
      <c r="S145" s="241" t="s">
        <v>99</v>
      </c>
      <c r="T145" s="241"/>
      <c r="U145" s="241"/>
      <c r="V145" s="241"/>
      <c r="W145" s="241"/>
      <c r="X145" s="241"/>
      <c r="Y145" s="241" t="s">
        <v>97</v>
      </c>
      <c r="Z145" s="243" t="s">
        <v>96</v>
      </c>
    </row>
    <row r="146" spans="1:26" ht="84.6" thickBot="1" x14ac:dyDescent="0.35">
      <c r="A146" s="361">
        <v>142</v>
      </c>
      <c r="B146" s="241" t="s">
        <v>409</v>
      </c>
      <c r="C146" s="241" t="s">
        <v>410</v>
      </c>
      <c r="D146" s="241">
        <v>75016176</v>
      </c>
      <c r="E146" s="241">
        <v>2506637</v>
      </c>
      <c r="F146" s="241">
        <v>600100464</v>
      </c>
      <c r="G146" s="241" t="s">
        <v>411</v>
      </c>
      <c r="H146" s="241" t="s">
        <v>103</v>
      </c>
      <c r="I146" s="241" t="s">
        <v>104</v>
      </c>
      <c r="J146" s="241" t="s">
        <v>412</v>
      </c>
      <c r="K146" s="241" t="s">
        <v>413</v>
      </c>
      <c r="L146" s="242">
        <v>4000000</v>
      </c>
      <c r="M146" s="242">
        <f t="shared" ref="M146:M159" si="14">L146/100*85</f>
        <v>3400000</v>
      </c>
      <c r="N146" s="241">
        <v>2022</v>
      </c>
      <c r="O146" s="241">
        <v>2025</v>
      </c>
      <c r="P146" s="241"/>
      <c r="Q146" s="241"/>
      <c r="R146" s="241" t="s">
        <v>99</v>
      </c>
      <c r="S146" s="241"/>
      <c r="T146" s="241" t="s">
        <v>99</v>
      </c>
      <c r="U146" s="241"/>
      <c r="V146" s="241"/>
      <c r="W146" s="241"/>
      <c r="X146" s="241"/>
      <c r="Y146" s="241" t="s">
        <v>414</v>
      </c>
      <c r="Z146" s="243" t="s">
        <v>96</v>
      </c>
    </row>
    <row r="147" spans="1:26" ht="84" x14ac:dyDescent="0.3">
      <c r="A147" s="361">
        <v>143</v>
      </c>
      <c r="B147" s="241" t="s">
        <v>409</v>
      </c>
      <c r="C147" s="241" t="s">
        <v>410</v>
      </c>
      <c r="D147" s="244">
        <v>75016176</v>
      </c>
      <c r="E147" s="244">
        <v>2506637</v>
      </c>
      <c r="F147" s="244">
        <v>600100464</v>
      </c>
      <c r="G147" s="241" t="s">
        <v>415</v>
      </c>
      <c r="H147" s="241" t="s">
        <v>103</v>
      </c>
      <c r="I147" s="241" t="s">
        <v>104</v>
      </c>
      <c r="J147" s="241" t="s">
        <v>412</v>
      </c>
      <c r="K147" s="241" t="s">
        <v>416</v>
      </c>
      <c r="L147" s="245">
        <v>3000000</v>
      </c>
      <c r="M147" s="245">
        <f t="shared" si="14"/>
        <v>2550000</v>
      </c>
      <c r="N147" s="244">
        <v>2022</v>
      </c>
      <c r="O147" s="244">
        <v>2025</v>
      </c>
      <c r="P147" s="244"/>
      <c r="Q147" s="244" t="s">
        <v>99</v>
      </c>
      <c r="R147" s="244" t="s">
        <v>99</v>
      </c>
      <c r="S147" s="244"/>
      <c r="T147" s="244"/>
      <c r="U147" s="244"/>
      <c r="V147" s="244"/>
      <c r="W147" s="244" t="s">
        <v>99</v>
      </c>
      <c r="X147" s="244"/>
      <c r="Y147" s="241" t="s">
        <v>414</v>
      </c>
      <c r="Z147" s="246" t="s">
        <v>96</v>
      </c>
    </row>
    <row r="148" spans="1:26" ht="84.6" thickBot="1" x14ac:dyDescent="0.35">
      <c r="A148" s="34">
        <v>144</v>
      </c>
      <c r="B148" s="241" t="s">
        <v>409</v>
      </c>
      <c r="C148" s="241" t="s">
        <v>410</v>
      </c>
      <c r="D148" s="244">
        <v>75016176</v>
      </c>
      <c r="E148" s="244">
        <v>2506637</v>
      </c>
      <c r="F148" s="244">
        <v>600100464</v>
      </c>
      <c r="G148" s="241" t="s">
        <v>417</v>
      </c>
      <c r="H148" s="241" t="s">
        <v>103</v>
      </c>
      <c r="I148" s="241" t="s">
        <v>104</v>
      </c>
      <c r="J148" s="241" t="s">
        <v>412</v>
      </c>
      <c r="K148" s="241" t="s">
        <v>418</v>
      </c>
      <c r="L148" s="245">
        <v>200000</v>
      </c>
      <c r="M148" s="245">
        <f t="shared" si="14"/>
        <v>170000</v>
      </c>
      <c r="N148" s="244">
        <v>2022</v>
      </c>
      <c r="O148" s="244">
        <v>2023</v>
      </c>
      <c r="P148" s="244"/>
      <c r="Q148" s="244"/>
      <c r="R148" s="244"/>
      <c r="S148" s="244"/>
      <c r="T148" s="244"/>
      <c r="U148" s="244" t="s">
        <v>99</v>
      </c>
      <c r="V148" s="244" t="s">
        <v>99</v>
      </c>
      <c r="W148" s="244"/>
      <c r="X148" s="244"/>
      <c r="Y148" s="241" t="s">
        <v>414</v>
      </c>
      <c r="Z148" s="246" t="s">
        <v>96</v>
      </c>
    </row>
    <row r="149" spans="1:26" ht="84.6" thickBot="1" x14ac:dyDescent="0.35">
      <c r="A149" s="361">
        <v>145</v>
      </c>
      <c r="B149" s="241" t="s">
        <v>409</v>
      </c>
      <c r="C149" s="241" t="s">
        <v>410</v>
      </c>
      <c r="D149" s="244">
        <v>75016176</v>
      </c>
      <c r="E149" s="244">
        <v>2506637</v>
      </c>
      <c r="F149" s="244">
        <v>600100464</v>
      </c>
      <c r="G149" s="241" t="s">
        <v>419</v>
      </c>
      <c r="H149" s="241" t="s">
        <v>103</v>
      </c>
      <c r="I149" s="241" t="s">
        <v>104</v>
      </c>
      <c r="J149" s="241" t="s">
        <v>412</v>
      </c>
      <c r="K149" s="241" t="s">
        <v>420</v>
      </c>
      <c r="L149" s="245">
        <v>2000000</v>
      </c>
      <c r="M149" s="245">
        <f t="shared" si="14"/>
        <v>1700000</v>
      </c>
      <c r="N149" s="244">
        <v>2022</v>
      </c>
      <c r="O149" s="244">
        <v>2024</v>
      </c>
      <c r="P149" s="244" t="s">
        <v>99</v>
      </c>
      <c r="Q149" s="244" t="s">
        <v>99</v>
      </c>
      <c r="R149" s="244"/>
      <c r="S149" s="244" t="s">
        <v>99</v>
      </c>
      <c r="T149" s="244" t="s">
        <v>99</v>
      </c>
      <c r="U149" s="244"/>
      <c r="V149" s="244"/>
      <c r="W149" s="244"/>
      <c r="X149" s="244"/>
      <c r="Y149" s="241" t="s">
        <v>414</v>
      </c>
      <c r="Z149" s="246" t="s">
        <v>96</v>
      </c>
    </row>
    <row r="150" spans="1:26" ht="84" x14ac:dyDescent="0.3">
      <c r="A150" s="361">
        <v>146</v>
      </c>
      <c r="B150" s="241" t="s">
        <v>409</v>
      </c>
      <c r="C150" s="241" t="s">
        <v>410</v>
      </c>
      <c r="D150" s="244">
        <v>75016176</v>
      </c>
      <c r="E150" s="244">
        <v>2506637</v>
      </c>
      <c r="F150" s="244">
        <v>600100464</v>
      </c>
      <c r="G150" s="241" t="s">
        <v>421</v>
      </c>
      <c r="H150" s="241" t="s">
        <v>103</v>
      </c>
      <c r="I150" s="241" t="s">
        <v>104</v>
      </c>
      <c r="J150" s="241" t="s">
        <v>412</v>
      </c>
      <c r="K150" s="241" t="s">
        <v>422</v>
      </c>
      <c r="L150" s="245">
        <v>5000000</v>
      </c>
      <c r="M150" s="245">
        <f t="shared" si="14"/>
        <v>4250000</v>
      </c>
      <c r="N150" s="244">
        <v>2022</v>
      </c>
      <c r="O150" s="244">
        <v>2024</v>
      </c>
      <c r="P150" s="244"/>
      <c r="Q150" s="244"/>
      <c r="R150" s="244"/>
      <c r="S150" s="244"/>
      <c r="T150" s="244" t="s">
        <v>99</v>
      </c>
      <c r="U150" s="244"/>
      <c r="V150" s="244"/>
      <c r="W150" s="244" t="s">
        <v>99</v>
      </c>
      <c r="X150" s="244"/>
      <c r="Y150" s="241" t="s">
        <v>414</v>
      </c>
      <c r="Z150" s="246" t="s">
        <v>96</v>
      </c>
    </row>
    <row r="151" spans="1:26" ht="84.6" thickBot="1" x14ac:dyDescent="0.35">
      <c r="A151" s="34">
        <v>147</v>
      </c>
      <c r="B151" s="241" t="s">
        <v>409</v>
      </c>
      <c r="C151" s="241" t="s">
        <v>410</v>
      </c>
      <c r="D151" s="244">
        <v>75016176</v>
      </c>
      <c r="E151" s="244">
        <v>2506637</v>
      </c>
      <c r="F151" s="244">
        <v>600100464</v>
      </c>
      <c r="G151" s="241" t="s">
        <v>423</v>
      </c>
      <c r="H151" s="241" t="s">
        <v>103</v>
      </c>
      <c r="I151" s="241" t="s">
        <v>104</v>
      </c>
      <c r="J151" s="241" t="s">
        <v>412</v>
      </c>
      <c r="K151" s="241" t="s">
        <v>424</v>
      </c>
      <c r="L151" s="245">
        <v>2000000</v>
      </c>
      <c r="M151" s="245">
        <f t="shared" si="14"/>
        <v>1700000</v>
      </c>
      <c r="N151" s="244">
        <v>2022</v>
      </c>
      <c r="O151" s="244">
        <v>2024</v>
      </c>
      <c r="P151" s="244"/>
      <c r="Q151" s="244"/>
      <c r="R151" s="244" t="s">
        <v>99</v>
      </c>
      <c r="S151" s="244"/>
      <c r="T151" s="244"/>
      <c r="U151" s="244"/>
      <c r="V151" s="244" t="s">
        <v>99</v>
      </c>
      <c r="W151" s="244" t="s">
        <v>99</v>
      </c>
      <c r="X151" s="244"/>
      <c r="Y151" s="241" t="s">
        <v>414</v>
      </c>
      <c r="Z151" s="246" t="s">
        <v>96</v>
      </c>
    </row>
    <row r="152" spans="1:26" ht="84.6" thickBot="1" x14ac:dyDescent="0.35">
      <c r="A152" s="361">
        <v>148</v>
      </c>
      <c r="B152" s="241" t="s">
        <v>409</v>
      </c>
      <c r="C152" s="241" t="s">
        <v>410</v>
      </c>
      <c r="D152" s="244">
        <v>75016176</v>
      </c>
      <c r="E152" s="244">
        <v>2506637</v>
      </c>
      <c r="F152" s="244">
        <v>600100464</v>
      </c>
      <c r="G152" s="241" t="s">
        <v>425</v>
      </c>
      <c r="H152" s="241" t="s">
        <v>103</v>
      </c>
      <c r="I152" s="241" t="s">
        <v>104</v>
      </c>
      <c r="J152" s="241" t="s">
        <v>412</v>
      </c>
      <c r="K152" s="241" t="s">
        <v>426</v>
      </c>
      <c r="L152" s="245">
        <v>600000</v>
      </c>
      <c r="M152" s="245">
        <f t="shared" si="14"/>
        <v>510000</v>
      </c>
      <c r="N152" s="244">
        <v>2022</v>
      </c>
      <c r="O152" s="244">
        <v>2024</v>
      </c>
      <c r="P152" s="244" t="s">
        <v>99</v>
      </c>
      <c r="Q152" s="244" t="s">
        <v>99</v>
      </c>
      <c r="R152" s="244"/>
      <c r="S152" s="244" t="s">
        <v>99</v>
      </c>
      <c r="T152" s="244" t="s">
        <v>99</v>
      </c>
      <c r="U152" s="244"/>
      <c r="V152" s="244"/>
      <c r="W152" s="244"/>
      <c r="X152" s="244"/>
      <c r="Y152" s="241" t="s">
        <v>414</v>
      </c>
      <c r="Z152" s="246" t="s">
        <v>96</v>
      </c>
    </row>
    <row r="153" spans="1:26" ht="108" x14ac:dyDescent="0.3">
      <c r="A153" s="361">
        <v>149</v>
      </c>
      <c r="B153" s="241" t="s">
        <v>409</v>
      </c>
      <c r="C153" s="241" t="s">
        <v>410</v>
      </c>
      <c r="D153" s="244">
        <v>75016176</v>
      </c>
      <c r="E153" s="244">
        <v>2506637</v>
      </c>
      <c r="F153" s="244">
        <v>600100464</v>
      </c>
      <c r="G153" s="241" t="s">
        <v>427</v>
      </c>
      <c r="H153" s="241" t="s">
        <v>103</v>
      </c>
      <c r="I153" s="241" t="s">
        <v>104</v>
      </c>
      <c r="J153" s="241" t="s">
        <v>412</v>
      </c>
      <c r="K153" s="241" t="s">
        <v>428</v>
      </c>
      <c r="L153" s="245">
        <v>1500000</v>
      </c>
      <c r="M153" s="245">
        <f t="shared" si="14"/>
        <v>1275000</v>
      </c>
      <c r="N153" s="244">
        <v>2022</v>
      </c>
      <c r="O153" s="244">
        <v>2024</v>
      </c>
      <c r="P153" s="244"/>
      <c r="Q153" s="244" t="s">
        <v>99</v>
      </c>
      <c r="R153" s="244"/>
      <c r="S153" s="244"/>
      <c r="T153" s="244"/>
      <c r="U153" s="244"/>
      <c r="V153" s="244"/>
      <c r="W153" s="244"/>
      <c r="X153" s="244"/>
      <c r="Y153" s="241" t="s">
        <v>414</v>
      </c>
      <c r="Z153" s="246" t="s">
        <v>96</v>
      </c>
    </row>
    <row r="154" spans="1:26" ht="84.6" thickBot="1" x14ac:dyDescent="0.35">
      <c r="A154" s="34">
        <v>150</v>
      </c>
      <c r="B154" s="241" t="s">
        <v>409</v>
      </c>
      <c r="C154" s="241" t="s">
        <v>410</v>
      </c>
      <c r="D154" s="244">
        <v>75016176</v>
      </c>
      <c r="E154" s="244">
        <v>2506637</v>
      </c>
      <c r="F154" s="244">
        <v>600100464</v>
      </c>
      <c r="G154" s="241" t="s">
        <v>429</v>
      </c>
      <c r="H154" s="241" t="s">
        <v>103</v>
      </c>
      <c r="I154" s="241" t="s">
        <v>104</v>
      </c>
      <c r="J154" s="241" t="s">
        <v>412</v>
      </c>
      <c r="K154" s="241" t="s">
        <v>430</v>
      </c>
      <c r="L154" s="245">
        <v>2500000</v>
      </c>
      <c r="M154" s="245">
        <f t="shared" si="14"/>
        <v>2125000</v>
      </c>
      <c r="N154" s="244">
        <v>2022</v>
      </c>
      <c r="O154" s="244">
        <v>2024</v>
      </c>
      <c r="P154" s="244"/>
      <c r="Q154" s="244"/>
      <c r="R154" s="244"/>
      <c r="S154" s="244"/>
      <c r="T154" s="244" t="s">
        <v>99</v>
      </c>
      <c r="U154" s="244"/>
      <c r="V154" s="244"/>
      <c r="W154" s="244"/>
      <c r="X154" s="244"/>
      <c r="Y154" s="241" t="s">
        <v>120</v>
      </c>
      <c r="Z154" s="246" t="s">
        <v>126</v>
      </c>
    </row>
    <row r="155" spans="1:26" ht="84.6" thickBot="1" x14ac:dyDescent="0.35">
      <c r="A155" s="361">
        <v>151</v>
      </c>
      <c r="B155" s="241" t="s">
        <v>409</v>
      </c>
      <c r="C155" s="241" t="s">
        <v>410</v>
      </c>
      <c r="D155" s="244">
        <v>75016176</v>
      </c>
      <c r="E155" s="244">
        <v>2506637</v>
      </c>
      <c r="F155" s="244">
        <v>600100464</v>
      </c>
      <c r="G155" s="241" t="s">
        <v>431</v>
      </c>
      <c r="H155" s="241" t="s">
        <v>103</v>
      </c>
      <c r="I155" s="241" t="s">
        <v>104</v>
      </c>
      <c r="J155" s="241" t="s">
        <v>412</v>
      </c>
      <c r="K155" s="241" t="s">
        <v>432</v>
      </c>
      <c r="L155" s="245">
        <v>1000000</v>
      </c>
      <c r="M155" s="245">
        <f t="shared" si="14"/>
        <v>850000</v>
      </c>
      <c r="N155" s="244">
        <v>2022</v>
      </c>
      <c r="O155" s="244">
        <v>2024</v>
      </c>
      <c r="P155" s="244"/>
      <c r="Q155" s="244"/>
      <c r="R155" s="244"/>
      <c r="S155" s="244"/>
      <c r="T155" s="244"/>
      <c r="U155" s="244"/>
      <c r="V155" s="244"/>
      <c r="W155" s="244"/>
      <c r="X155" s="244"/>
      <c r="Y155" s="241" t="s">
        <v>414</v>
      </c>
      <c r="Z155" s="246" t="s">
        <v>96</v>
      </c>
    </row>
    <row r="156" spans="1:26" ht="84" x14ac:dyDescent="0.3">
      <c r="A156" s="361">
        <v>152</v>
      </c>
      <c r="B156" s="241" t="s">
        <v>409</v>
      </c>
      <c r="C156" s="241" t="s">
        <v>410</v>
      </c>
      <c r="D156" s="244">
        <v>75016176</v>
      </c>
      <c r="E156" s="244">
        <v>2506637</v>
      </c>
      <c r="F156" s="244">
        <v>600100464</v>
      </c>
      <c r="G156" s="241" t="s">
        <v>433</v>
      </c>
      <c r="H156" s="241" t="s">
        <v>103</v>
      </c>
      <c r="I156" s="241" t="s">
        <v>104</v>
      </c>
      <c r="J156" s="241" t="s">
        <v>412</v>
      </c>
      <c r="K156" s="241" t="s">
        <v>434</v>
      </c>
      <c r="L156" s="245">
        <v>1000000</v>
      </c>
      <c r="M156" s="245">
        <f t="shared" si="14"/>
        <v>850000</v>
      </c>
      <c r="N156" s="244">
        <v>2022</v>
      </c>
      <c r="O156" s="244">
        <v>2024</v>
      </c>
      <c r="P156" s="244"/>
      <c r="Q156" s="244"/>
      <c r="R156" s="244"/>
      <c r="S156" s="244"/>
      <c r="T156" s="244" t="s">
        <v>99</v>
      </c>
      <c r="U156" s="244"/>
      <c r="V156" s="244"/>
      <c r="W156" s="244"/>
      <c r="X156" s="244"/>
      <c r="Y156" s="241" t="s">
        <v>414</v>
      </c>
      <c r="Z156" s="246" t="s">
        <v>96</v>
      </c>
    </row>
    <row r="157" spans="1:26" ht="84.6" thickBot="1" x14ac:dyDescent="0.35">
      <c r="A157" s="34">
        <v>153</v>
      </c>
      <c r="B157" s="241" t="s">
        <v>409</v>
      </c>
      <c r="C157" s="241" t="s">
        <v>410</v>
      </c>
      <c r="D157" s="244">
        <v>75016176</v>
      </c>
      <c r="E157" s="244">
        <v>2506637</v>
      </c>
      <c r="F157" s="244">
        <v>600100464</v>
      </c>
      <c r="G157" s="241" t="s">
        <v>435</v>
      </c>
      <c r="H157" s="241" t="s">
        <v>103</v>
      </c>
      <c r="I157" s="241" t="s">
        <v>104</v>
      </c>
      <c r="J157" s="241" t="s">
        <v>412</v>
      </c>
      <c r="K157" s="241" t="s">
        <v>436</v>
      </c>
      <c r="L157" s="245">
        <v>500000</v>
      </c>
      <c r="M157" s="245">
        <f t="shared" si="14"/>
        <v>425000</v>
      </c>
      <c r="N157" s="244">
        <v>2022</v>
      </c>
      <c r="O157" s="244">
        <v>2025</v>
      </c>
      <c r="P157" s="244"/>
      <c r="Q157" s="244"/>
      <c r="R157" s="244"/>
      <c r="S157" s="244"/>
      <c r="T157" s="244"/>
      <c r="U157" s="244"/>
      <c r="V157" s="244"/>
      <c r="W157" s="244"/>
      <c r="X157" s="244"/>
      <c r="Y157" s="241" t="s">
        <v>414</v>
      </c>
      <c r="Z157" s="246" t="s">
        <v>96</v>
      </c>
    </row>
    <row r="158" spans="1:26" ht="84.6" thickBot="1" x14ac:dyDescent="0.35">
      <c r="A158" s="361">
        <v>154</v>
      </c>
      <c r="B158" s="241" t="s">
        <v>409</v>
      </c>
      <c r="C158" s="241" t="s">
        <v>410</v>
      </c>
      <c r="D158" s="244">
        <v>75016176</v>
      </c>
      <c r="E158" s="244">
        <v>2506637</v>
      </c>
      <c r="F158" s="244">
        <v>600100464</v>
      </c>
      <c r="G158" s="241" t="s">
        <v>437</v>
      </c>
      <c r="H158" s="241" t="s">
        <v>103</v>
      </c>
      <c r="I158" s="241" t="s">
        <v>104</v>
      </c>
      <c r="J158" s="241" t="s">
        <v>412</v>
      </c>
      <c r="K158" s="241" t="s">
        <v>438</v>
      </c>
      <c r="L158" s="245">
        <v>500000</v>
      </c>
      <c r="M158" s="245">
        <f t="shared" si="14"/>
        <v>425000</v>
      </c>
      <c r="N158" s="244">
        <v>2022</v>
      </c>
      <c r="O158" s="244">
        <v>2024</v>
      </c>
      <c r="P158" s="244" t="s">
        <v>99</v>
      </c>
      <c r="Q158" s="244" t="s">
        <v>99</v>
      </c>
      <c r="R158" s="244" t="s">
        <v>99</v>
      </c>
      <c r="S158" s="244" t="s">
        <v>99</v>
      </c>
      <c r="T158" s="244"/>
      <c r="U158" s="244" t="s">
        <v>99</v>
      </c>
      <c r="V158" s="244" t="s">
        <v>99</v>
      </c>
      <c r="W158" s="244" t="s">
        <v>99</v>
      </c>
      <c r="X158" s="244"/>
      <c r="Y158" s="241" t="s">
        <v>414</v>
      </c>
      <c r="Z158" s="246" t="s">
        <v>96</v>
      </c>
    </row>
    <row r="159" spans="1:26" ht="84" x14ac:dyDescent="0.3">
      <c r="A159" s="361">
        <v>155</v>
      </c>
      <c r="B159" s="241" t="s">
        <v>409</v>
      </c>
      <c r="C159" s="241" t="s">
        <v>410</v>
      </c>
      <c r="D159" s="244">
        <v>75016176</v>
      </c>
      <c r="E159" s="244">
        <v>2506637</v>
      </c>
      <c r="F159" s="244">
        <v>600100464</v>
      </c>
      <c r="G159" s="241" t="s">
        <v>439</v>
      </c>
      <c r="H159" s="241" t="s">
        <v>103</v>
      </c>
      <c r="I159" s="241" t="s">
        <v>104</v>
      </c>
      <c r="J159" s="241" t="s">
        <v>412</v>
      </c>
      <c r="K159" s="241" t="s">
        <v>440</v>
      </c>
      <c r="L159" s="245">
        <v>200000</v>
      </c>
      <c r="M159" s="245">
        <f t="shared" si="14"/>
        <v>170000</v>
      </c>
      <c r="N159" s="244">
        <v>2022</v>
      </c>
      <c r="O159" s="244">
        <v>2024</v>
      </c>
      <c r="P159" s="244"/>
      <c r="Q159" s="244"/>
      <c r="R159" s="244"/>
      <c r="S159" s="244"/>
      <c r="T159" s="244"/>
      <c r="U159" s="244"/>
      <c r="V159" s="244"/>
      <c r="W159" s="244"/>
      <c r="X159" s="244"/>
      <c r="Y159" s="241" t="s">
        <v>414</v>
      </c>
      <c r="Z159" s="246" t="s">
        <v>96</v>
      </c>
    </row>
    <row r="160" spans="1:26" ht="84.6" thickBot="1" x14ac:dyDescent="0.35">
      <c r="A160" s="34">
        <v>156</v>
      </c>
      <c r="B160" s="241" t="s">
        <v>409</v>
      </c>
      <c r="C160" s="241" t="s">
        <v>410</v>
      </c>
      <c r="D160" s="244">
        <v>75016176</v>
      </c>
      <c r="E160" s="244">
        <v>2506637</v>
      </c>
      <c r="F160" s="244">
        <v>600100464</v>
      </c>
      <c r="G160" s="241" t="s">
        <v>441</v>
      </c>
      <c r="H160" s="241" t="s">
        <v>103</v>
      </c>
      <c r="I160" s="241" t="s">
        <v>104</v>
      </c>
      <c r="J160" s="241" t="s">
        <v>412</v>
      </c>
      <c r="K160" s="241" t="s">
        <v>442</v>
      </c>
      <c r="L160" s="245">
        <v>300000</v>
      </c>
      <c r="M160" s="245">
        <f>L160/100*85</f>
        <v>255000</v>
      </c>
      <c r="N160" s="244">
        <v>2022</v>
      </c>
      <c r="O160" s="244">
        <v>2024</v>
      </c>
      <c r="P160" s="244"/>
      <c r="Q160" s="244"/>
      <c r="R160" s="244"/>
      <c r="S160" s="244"/>
      <c r="T160" s="244"/>
      <c r="U160" s="244" t="s">
        <v>99</v>
      </c>
      <c r="V160" s="244" t="s">
        <v>99</v>
      </c>
      <c r="W160" s="244"/>
      <c r="X160" s="244"/>
      <c r="Y160" s="241" t="s">
        <v>414</v>
      </c>
      <c r="Z160" s="246" t="s">
        <v>96</v>
      </c>
    </row>
    <row r="161" spans="1:26" ht="84.6" thickBot="1" x14ac:dyDescent="0.35">
      <c r="A161" s="361">
        <v>157</v>
      </c>
      <c r="B161" s="241" t="s">
        <v>409</v>
      </c>
      <c r="C161" s="241" t="s">
        <v>410</v>
      </c>
      <c r="D161" s="244">
        <v>75016176</v>
      </c>
      <c r="E161" s="244">
        <v>2506637</v>
      </c>
      <c r="F161" s="244">
        <v>600100464</v>
      </c>
      <c r="G161" s="241" t="s">
        <v>443</v>
      </c>
      <c r="H161" s="241" t="s">
        <v>103</v>
      </c>
      <c r="I161" s="241" t="s">
        <v>104</v>
      </c>
      <c r="J161" s="241" t="s">
        <v>412</v>
      </c>
      <c r="K161" s="241" t="s">
        <v>444</v>
      </c>
      <c r="L161" s="245">
        <v>1000000</v>
      </c>
      <c r="M161" s="245">
        <f>L161/100*85</f>
        <v>850000</v>
      </c>
      <c r="N161" s="244">
        <v>2022</v>
      </c>
      <c r="O161" s="244">
        <v>2024</v>
      </c>
      <c r="P161" s="244"/>
      <c r="Q161" s="244" t="s">
        <v>99</v>
      </c>
      <c r="R161" s="244"/>
      <c r="S161" s="244"/>
      <c r="T161" s="244"/>
      <c r="U161" s="244"/>
      <c r="V161" s="244"/>
      <c r="W161" s="244"/>
      <c r="X161" s="244"/>
      <c r="Y161" s="241" t="s">
        <v>414</v>
      </c>
      <c r="Z161" s="246" t="s">
        <v>96</v>
      </c>
    </row>
    <row r="162" spans="1:26" ht="84" x14ac:dyDescent="0.3">
      <c r="A162" s="361">
        <v>158</v>
      </c>
      <c r="B162" s="241" t="s">
        <v>409</v>
      </c>
      <c r="C162" s="241" t="s">
        <v>410</v>
      </c>
      <c r="D162" s="244">
        <v>75016176</v>
      </c>
      <c r="E162" s="244">
        <v>2506637</v>
      </c>
      <c r="F162" s="244">
        <v>600100464</v>
      </c>
      <c r="G162" s="241" t="s">
        <v>445</v>
      </c>
      <c r="H162" s="241" t="s">
        <v>103</v>
      </c>
      <c r="I162" s="241" t="s">
        <v>104</v>
      </c>
      <c r="J162" s="241" t="s">
        <v>412</v>
      </c>
      <c r="K162" s="241" t="s">
        <v>446</v>
      </c>
      <c r="L162" s="245">
        <v>1000000</v>
      </c>
      <c r="M162" s="245">
        <f>L162/100*85</f>
        <v>850000</v>
      </c>
      <c r="N162" s="244">
        <v>2022</v>
      </c>
      <c r="O162" s="244">
        <v>2025</v>
      </c>
      <c r="P162" s="244"/>
      <c r="Q162" s="244"/>
      <c r="R162" s="244"/>
      <c r="S162" s="244"/>
      <c r="T162" s="244" t="s">
        <v>99</v>
      </c>
      <c r="U162" s="244"/>
      <c r="V162" s="244"/>
      <c r="W162" s="244"/>
      <c r="X162" s="244"/>
      <c r="Y162" s="241" t="s">
        <v>120</v>
      </c>
      <c r="Z162" s="246" t="s">
        <v>126</v>
      </c>
    </row>
    <row r="163" spans="1:26" ht="84.6" thickBot="1" x14ac:dyDescent="0.35">
      <c r="A163" s="34">
        <v>159</v>
      </c>
      <c r="B163" s="241" t="s">
        <v>409</v>
      </c>
      <c r="C163" s="241" t="s">
        <v>410</v>
      </c>
      <c r="D163" s="244">
        <v>75016176</v>
      </c>
      <c r="E163" s="244">
        <v>2506637</v>
      </c>
      <c r="F163" s="244">
        <v>600100464</v>
      </c>
      <c r="G163" s="241" t="s">
        <v>447</v>
      </c>
      <c r="H163" s="241" t="s">
        <v>103</v>
      </c>
      <c r="I163" s="241" t="s">
        <v>104</v>
      </c>
      <c r="J163" s="241" t="s">
        <v>412</v>
      </c>
      <c r="K163" s="241" t="s">
        <v>448</v>
      </c>
      <c r="L163" s="245">
        <v>400000</v>
      </c>
      <c r="M163" s="245">
        <f>L163/100*85</f>
        <v>340000</v>
      </c>
      <c r="N163" s="244">
        <v>2022</v>
      </c>
      <c r="O163" s="244">
        <v>2024</v>
      </c>
      <c r="P163" s="244" t="s">
        <v>99</v>
      </c>
      <c r="Q163" s="244" t="s">
        <v>99</v>
      </c>
      <c r="R163" s="244" t="s">
        <v>99</v>
      </c>
      <c r="S163" s="244" t="s">
        <v>99</v>
      </c>
      <c r="T163" s="244"/>
      <c r="U163" s="244"/>
      <c r="V163" s="244"/>
      <c r="W163" s="244" t="s">
        <v>99</v>
      </c>
      <c r="X163" s="244"/>
      <c r="Y163" s="241" t="s">
        <v>414</v>
      </c>
      <c r="Z163" s="246" t="s">
        <v>96</v>
      </c>
    </row>
    <row r="164" spans="1:26" ht="84.6" thickBot="1" x14ac:dyDescent="0.35">
      <c r="A164" s="361">
        <v>160</v>
      </c>
      <c r="B164" s="241" t="s">
        <v>409</v>
      </c>
      <c r="C164" s="241" t="s">
        <v>410</v>
      </c>
      <c r="D164" s="244">
        <v>75016176</v>
      </c>
      <c r="E164" s="244">
        <v>2506637</v>
      </c>
      <c r="F164" s="244">
        <v>600100464</v>
      </c>
      <c r="G164" s="241" t="s">
        <v>449</v>
      </c>
      <c r="H164" s="241" t="s">
        <v>103</v>
      </c>
      <c r="I164" s="241" t="s">
        <v>104</v>
      </c>
      <c r="J164" s="241" t="s">
        <v>412</v>
      </c>
      <c r="K164" s="241" t="s">
        <v>450</v>
      </c>
      <c r="L164" s="245">
        <v>8000000</v>
      </c>
      <c r="M164" s="245">
        <f>L164/100*85</f>
        <v>6800000</v>
      </c>
      <c r="N164" s="244">
        <v>2022</v>
      </c>
      <c r="O164" s="244">
        <v>2024</v>
      </c>
      <c r="P164" s="244"/>
      <c r="Q164" s="244"/>
      <c r="R164" s="244"/>
      <c r="S164" s="244"/>
      <c r="T164" s="244"/>
      <c r="U164" s="244"/>
      <c r="V164" s="244"/>
      <c r="W164" s="244"/>
      <c r="X164" s="244"/>
      <c r="Y164" s="241" t="s">
        <v>120</v>
      </c>
      <c r="Z164" s="246" t="s">
        <v>451</v>
      </c>
    </row>
    <row r="165" spans="1:26" ht="84" x14ac:dyDescent="0.3">
      <c r="A165" s="361">
        <v>161</v>
      </c>
      <c r="B165" s="241" t="s">
        <v>409</v>
      </c>
      <c r="C165" s="241" t="s">
        <v>410</v>
      </c>
      <c r="D165" s="244">
        <v>75016176</v>
      </c>
      <c r="E165" s="244">
        <v>2506637</v>
      </c>
      <c r="F165" s="244">
        <v>600100464</v>
      </c>
      <c r="G165" s="241" t="s">
        <v>452</v>
      </c>
      <c r="H165" s="241" t="s">
        <v>103</v>
      </c>
      <c r="I165" s="241" t="s">
        <v>104</v>
      </c>
      <c r="J165" s="241" t="s">
        <v>412</v>
      </c>
      <c r="K165" s="241" t="s">
        <v>453</v>
      </c>
      <c r="L165" s="239">
        <v>5000000</v>
      </c>
      <c r="M165" s="239">
        <f t="shared" ref="M165" si="15">L165/100*85</f>
        <v>4250000</v>
      </c>
      <c r="N165" s="238">
        <v>2023</v>
      </c>
      <c r="O165" s="244">
        <v>2026</v>
      </c>
      <c r="P165" s="244"/>
      <c r="Q165" s="244"/>
      <c r="R165" s="244"/>
      <c r="S165" s="244"/>
      <c r="T165" s="244"/>
      <c r="U165" s="244"/>
      <c r="V165" s="244"/>
      <c r="W165" s="244"/>
      <c r="X165" s="244"/>
      <c r="Y165" s="241" t="s">
        <v>454</v>
      </c>
      <c r="Z165" s="246" t="s">
        <v>96</v>
      </c>
    </row>
    <row r="166" spans="1:26" ht="60.6" thickBot="1" x14ac:dyDescent="0.35">
      <c r="A166" s="34">
        <v>162</v>
      </c>
      <c r="B166" s="241" t="s">
        <v>467</v>
      </c>
      <c r="C166" s="241" t="s">
        <v>463</v>
      </c>
      <c r="D166" s="241">
        <v>75018055</v>
      </c>
      <c r="E166" s="241">
        <v>2506483</v>
      </c>
      <c r="F166" s="241">
        <v>600100863</v>
      </c>
      <c r="G166" s="241" t="s">
        <v>468</v>
      </c>
      <c r="H166" s="241" t="s">
        <v>81</v>
      </c>
      <c r="I166" s="241" t="s">
        <v>104</v>
      </c>
      <c r="J166" s="241" t="s">
        <v>465</v>
      </c>
      <c r="K166" s="241" t="s">
        <v>469</v>
      </c>
      <c r="L166" s="242">
        <v>150000</v>
      </c>
      <c r="M166" s="242">
        <f>L166/100*85</f>
        <v>127500</v>
      </c>
      <c r="N166" s="241">
        <v>2022</v>
      </c>
      <c r="O166" s="241">
        <v>2023</v>
      </c>
      <c r="P166" s="241"/>
      <c r="Q166" s="241"/>
      <c r="R166" s="241"/>
      <c r="S166" s="241"/>
      <c r="T166" s="241"/>
      <c r="U166" s="241"/>
      <c r="V166" s="241"/>
      <c r="W166" s="241"/>
      <c r="X166" s="241"/>
      <c r="Y166" s="241" t="s">
        <v>97</v>
      </c>
      <c r="Z166" s="243" t="s">
        <v>96</v>
      </c>
    </row>
    <row r="167" spans="1:26" ht="60.6" thickBot="1" x14ac:dyDescent="0.35">
      <c r="A167" s="361">
        <v>163</v>
      </c>
      <c r="B167" s="241" t="s">
        <v>467</v>
      </c>
      <c r="C167" s="241" t="s">
        <v>463</v>
      </c>
      <c r="D167" s="241">
        <v>75018055</v>
      </c>
      <c r="E167" s="241">
        <v>2506483</v>
      </c>
      <c r="F167" s="241">
        <v>600100863</v>
      </c>
      <c r="G167" s="241" t="s">
        <v>470</v>
      </c>
      <c r="H167" s="241" t="s">
        <v>81</v>
      </c>
      <c r="I167" s="241" t="s">
        <v>104</v>
      </c>
      <c r="J167" s="241" t="s">
        <v>465</v>
      </c>
      <c r="K167" s="241" t="s">
        <v>471</v>
      </c>
      <c r="L167" s="242">
        <v>5000000</v>
      </c>
      <c r="M167" s="242">
        <f>L167/100*85</f>
        <v>4250000</v>
      </c>
      <c r="N167" s="241">
        <v>2023</v>
      </c>
      <c r="O167" s="241">
        <v>2025</v>
      </c>
      <c r="P167" s="241" t="s">
        <v>99</v>
      </c>
      <c r="Q167" s="241" t="s">
        <v>99</v>
      </c>
      <c r="R167" s="241" t="s">
        <v>99</v>
      </c>
      <c r="S167" s="241" t="s">
        <v>99</v>
      </c>
      <c r="T167" s="241" t="s">
        <v>99</v>
      </c>
      <c r="U167" s="241"/>
      <c r="V167" s="241" t="s">
        <v>99</v>
      </c>
      <c r="W167" s="241"/>
      <c r="X167" s="241" t="s">
        <v>99</v>
      </c>
      <c r="Y167" s="241" t="s">
        <v>472</v>
      </c>
      <c r="Z167" s="243" t="s">
        <v>96</v>
      </c>
    </row>
    <row r="168" spans="1:26" ht="36" x14ac:dyDescent="0.3">
      <c r="A168" s="361">
        <v>164</v>
      </c>
      <c r="B168" s="241" t="s">
        <v>474</v>
      </c>
      <c r="C168" s="241" t="s">
        <v>475</v>
      </c>
      <c r="D168" s="241">
        <v>4840704</v>
      </c>
      <c r="E168" s="247">
        <v>181077701</v>
      </c>
      <c r="F168" s="241">
        <v>691009317</v>
      </c>
      <c r="G168" s="241" t="s">
        <v>476</v>
      </c>
      <c r="H168" s="241" t="s">
        <v>81</v>
      </c>
      <c r="I168" s="241" t="s">
        <v>104</v>
      </c>
      <c r="J168" s="241" t="s">
        <v>104</v>
      </c>
      <c r="K168" s="241" t="s">
        <v>477</v>
      </c>
      <c r="L168" s="242">
        <v>300000</v>
      </c>
      <c r="M168" s="242">
        <f>L168*0.85</f>
        <v>255000</v>
      </c>
      <c r="N168" s="241">
        <v>2023</v>
      </c>
      <c r="O168" s="241">
        <v>2027</v>
      </c>
      <c r="P168" s="241" t="s">
        <v>99</v>
      </c>
      <c r="Q168" s="241"/>
      <c r="R168" s="241" t="s">
        <v>99</v>
      </c>
      <c r="S168" s="241" t="s">
        <v>99</v>
      </c>
      <c r="T168" s="241"/>
      <c r="U168" s="241"/>
      <c r="V168" s="241"/>
      <c r="W168" s="241"/>
      <c r="X168" s="241" t="s">
        <v>99</v>
      </c>
      <c r="Y168" s="241" t="s">
        <v>97</v>
      </c>
      <c r="Z168" s="243" t="s">
        <v>96</v>
      </c>
    </row>
    <row r="169" spans="1:26" ht="36.6" thickBot="1" x14ac:dyDescent="0.35">
      <c r="A169" s="34">
        <v>165</v>
      </c>
      <c r="B169" s="241" t="s">
        <v>474</v>
      </c>
      <c r="C169" s="241" t="s">
        <v>475</v>
      </c>
      <c r="D169" s="241">
        <v>4840704</v>
      </c>
      <c r="E169" s="247">
        <v>181077701</v>
      </c>
      <c r="F169" s="241">
        <v>691009317</v>
      </c>
      <c r="G169" s="241" t="s">
        <v>478</v>
      </c>
      <c r="H169" s="241" t="s">
        <v>81</v>
      </c>
      <c r="I169" s="241" t="s">
        <v>104</v>
      </c>
      <c r="J169" s="241" t="s">
        <v>104</v>
      </c>
      <c r="K169" s="241" t="s">
        <v>479</v>
      </c>
      <c r="L169" s="242">
        <v>12000000</v>
      </c>
      <c r="M169" s="242">
        <f t="shared" ref="M169:M174" si="16">L169*0.85</f>
        <v>10200000</v>
      </c>
      <c r="N169" s="241">
        <v>2023</v>
      </c>
      <c r="O169" s="241">
        <v>2027</v>
      </c>
      <c r="P169" s="241"/>
      <c r="Q169" s="241" t="s">
        <v>99</v>
      </c>
      <c r="R169" s="241" t="s">
        <v>99</v>
      </c>
      <c r="S169" s="241" t="s">
        <v>99</v>
      </c>
      <c r="T169" s="241"/>
      <c r="U169" s="241" t="s">
        <v>99</v>
      </c>
      <c r="V169" s="241"/>
      <c r="W169" s="241"/>
      <c r="X169" s="241" t="s">
        <v>99</v>
      </c>
      <c r="Y169" s="241" t="s">
        <v>97</v>
      </c>
      <c r="Z169" s="243" t="s">
        <v>96</v>
      </c>
    </row>
    <row r="170" spans="1:26" ht="36.6" thickBot="1" x14ac:dyDescent="0.35">
      <c r="A170" s="361">
        <v>166</v>
      </c>
      <c r="B170" s="241" t="s">
        <v>474</v>
      </c>
      <c r="C170" s="241" t="s">
        <v>475</v>
      </c>
      <c r="D170" s="241">
        <v>4840704</v>
      </c>
      <c r="E170" s="247">
        <v>181077701</v>
      </c>
      <c r="F170" s="241">
        <v>691009317</v>
      </c>
      <c r="G170" s="241" t="s">
        <v>480</v>
      </c>
      <c r="H170" s="241" t="s">
        <v>81</v>
      </c>
      <c r="I170" s="241" t="s">
        <v>104</v>
      </c>
      <c r="J170" s="241" t="s">
        <v>104</v>
      </c>
      <c r="K170" s="241" t="s">
        <v>481</v>
      </c>
      <c r="L170" s="242">
        <v>800000</v>
      </c>
      <c r="M170" s="242">
        <f t="shared" si="16"/>
        <v>680000</v>
      </c>
      <c r="N170" s="241">
        <v>2023</v>
      </c>
      <c r="O170" s="241">
        <v>2027</v>
      </c>
      <c r="P170" s="241"/>
      <c r="Q170" s="241"/>
      <c r="R170" s="241"/>
      <c r="S170" s="241"/>
      <c r="T170" s="241"/>
      <c r="U170" s="241"/>
      <c r="V170" s="241" t="s">
        <v>99</v>
      </c>
      <c r="W170" s="241" t="s">
        <v>99</v>
      </c>
      <c r="X170" s="241"/>
      <c r="Y170" s="241" t="s">
        <v>97</v>
      </c>
      <c r="Z170" s="243" t="s">
        <v>96</v>
      </c>
    </row>
    <row r="171" spans="1:26" ht="36" x14ac:dyDescent="0.3">
      <c r="A171" s="361">
        <v>167</v>
      </c>
      <c r="B171" s="241" t="s">
        <v>474</v>
      </c>
      <c r="C171" s="241" t="s">
        <v>475</v>
      </c>
      <c r="D171" s="241">
        <v>4840704</v>
      </c>
      <c r="E171" s="247">
        <v>181077701</v>
      </c>
      <c r="F171" s="241">
        <v>691009317</v>
      </c>
      <c r="G171" s="241" t="s">
        <v>482</v>
      </c>
      <c r="H171" s="241" t="s">
        <v>81</v>
      </c>
      <c r="I171" s="241" t="s">
        <v>104</v>
      </c>
      <c r="J171" s="241" t="s">
        <v>104</v>
      </c>
      <c r="K171" s="241" t="s">
        <v>483</v>
      </c>
      <c r="L171" s="242">
        <v>1000000</v>
      </c>
      <c r="M171" s="242">
        <f t="shared" si="16"/>
        <v>850000</v>
      </c>
      <c r="N171" s="241">
        <v>2023</v>
      </c>
      <c r="O171" s="241">
        <v>2027</v>
      </c>
      <c r="P171" s="241" t="s">
        <v>99</v>
      </c>
      <c r="Q171" s="241" t="s">
        <v>99</v>
      </c>
      <c r="R171" s="241"/>
      <c r="S171" s="241"/>
      <c r="T171" s="241"/>
      <c r="U171" s="241"/>
      <c r="V171" s="241"/>
      <c r="W171" s="241"/>
      <c r="X171" s="241"/>
      <c r="Y171" s="241" t="s">
        <v>97</v>
      </c>
      <c r="Z171" s="243" t="s">
        <v>96</v>
      </c>
    </row>
    <row r="172" spans="1:26" ht="36.6" thickBot="1" x14ac:dyDescent="0.35">
      <c r="A172" s="34">
        <v>168</v>
      </c>
      <c r="B172" s="241" t="s">
        <v>474</v>
      </c>
      <c r="C172" s="241" t="s">
        <v>475</v>
      </c>
      <c r="D172" s="241">
        <v>4840704</v>
      </c>
      <c r="E172" s="241">
        <v>181077701</v>
      </c>
      <c r="F172" s="241">
        <v>691009317</v>
      </c>
      <c r="G172" s="241" t="s">
        <v>484</v>
      </c>
      <c r="H172" s="241" t="s">
        <v>81</v>
      </c>
      <c r="I172" s="241" t="s">
        <v>104</v>
      </c>
      <c r="J172" s="241" t="s">
        <v>104</v>
      </c>
      <c r="K172" s="241" t="s">
        <v>485</v>
      </c>
      <c r="L172" s="242">
        <v>200000</v>
      </c>
      <c r="M172" s="242">
        <f t="shared" si="16"/>
        <v>170000</v>
      </c>
      <c r="N172" s="241">
        <v>2023</v>
      </c>
      <c r="O172" s="241">
        <v>2027</v>
      </c>
      <c r="P172" s="241"/>
      <c r="Q172" s="241" t="s">
        <v>99</v>
      </c>
      <c r="R172" s="241" t="s">
        <v>99</v>
      </c>
      <c r="S172" s="241" t="s">
        <v>99</v>
      </c>
      <c r="T172" s="241"/>
      <c r="U172" s="241"/>
      <c r="V172" s="241"/>
      <c r="W172" s="241" t="s">
        <v>99</v>
      </c>
      <c r="X172" s="241" t="s">
        <v>99</v>
      </c>
      <c r="Y172" s="241" t="s">
        <v>97</v>
      </c>
      <c r="Z172" s="243" t="s">
        <v>96</v>
      </c>
    </row>
    <row r="173" spans="1:26" ht="36.6" thickBot="1" x14ac:dyDescent="0.35">
      <c r="A173" s="361">
        <v>169</v>
      </c>
      <c r="B173" s="241" t="s">
        <v>474</v>
      </c>
      <c r="C173" s="241" t="s">
        <v>475</v>
      </c>
      <c r="D173" s="241">
        <v>4840704</v>
      </c>
      <c r="E173" s="241">
        <v>181077701</v>
      </c>
      <c r="F173" s="241">
        <v>691009317</v>
      </c>
      <c r="G173" s="241" t="s">
        <v>486</v>
      </c>
      <c r="H173" s="241" t="s">
        <v>81</v>
      </c>
      <c r="I173" s="241" t="s">
        <v>104</v>
      </c>
      <c r="J173" s="241" t="s">
        <v>104</v>
      </c>
      <c r="K173" s="241" t="s">
        <v>487</v>
      </c>
      <c r="L173" s="242">
        <v>200000</v>
      </c>
      <c r="M173" s="242">
        <f t="shared" si="16"/>
        <v>170000</v>
      </c>
      <c r="N173" s="241">
        <v>2023</v>
      </c>
      <c r="O173" s="241">
        <v>2027</v>
      </c>
      <c r="P173" s="241"/>
      <c r="Q173" s="241" t="s">
        <v>99</v>
      </c>
      <c r="R173" s="241" t="s">
        <v>99</v>
      </c>
      <c r="S173" s="241" t="s">
        <v>99</v>
      </c>
      <c r="T173" s="241"/>
      <c r="U173" s="241"/>
      <c r="V173" s="241"/>
      <c r="W173" s="241" t="s">
        <v>99</v>
      </c>
      <c r="X173" s="241" t="s">
        <v>99</v>
      </c>
      <c r="Y173" s="241" t="s">
        <v>97</v>
      </c>
      <c r="Z173" s="243" t="s">
        <v>96</v>
      </c>
    </row>
    <row r="174" spans="1:26" ht="36.6" thickBot="1" x14ac:dyDescent="0.35">
      <c r="A174" s="361">
        <v>170</v>
      </c>
      <c r="B174" s="248" t="s">
        <v>474</v>
      </c>
      <c r="C174" s="248" t="s">
        <v>475</v>
      </c>
      <c r="D174" s="248">
        <v>4840704</v>
      </c>
      <c r="E174" s="248">
        <v>181077701</v>
      </c>
      <c r="F174" s="248">
        <v>691009317</v>
      </c>
      <c r="G174" s="248" t="s">
        <v>488</v>
      </c>
      <c r="H174" s="248" t="s">
        <v>81</v>
      </c>
      <c r="I174" s="248" t="s">
        <v>104</v>
      </c>
      <c r="J174" s="248" t="s">
        <v>104</v>
      </c>
      <c r="K174" s="248" t="s">
        <v>489</v>
      </c>
      <c r="L174" s="249">
        <v>200000</v>
      </c>
      <c r="M174" s="249">
        <f t="shared" si="16"/>
        <v>170000</v>
      </c>
      <c r="N174" s="241">
        <v>2023</v>
      </c>
      <c r="O174" s="248">
        <v>2027</v>
      </c>
      <c r="P174" s="248"/>
      <c r="Q174" s="248"/>
      <c r="R174" s="248"/>
      <c r="S174" s="248"/>
      <c r="T174" s="248"/>
      <c r="U174" s="248"/>
      <c r="V174" s="248"/>
      <c r="W174" s="248" t="s">
        <v>99</v>
      </c>
      <c r="X174" s="248"/>
      <c r="Y174" s="248" t="s">
        <v>97</v>
      </c>
      <c r="Z174" s="250" t="s">
        <v>96</v>
      </c>
    </row>
    <row r="175" spans="1:26" ht="36.6" thickBot="1" x14ac:dyDescent="0.35">
      <c r="A175" s="34">
        <v>171</v>
      </c>
      <c r="B175" s="29" t="s">
        <v>474</v>
      </c>
      <c r="C175" s="29" t="s">
        <v>475</v>
      </c>
      <c r="D175" s="29">
        <v>4840704</v>
      </c>
      <c r="E175" s="29">
        <v>181077701</v>
      </c>
      <c r="F175" s="29">
        <v>691009317</v>
      </c>
      <c r="G175" s="29" t="s">
        <v>486</v>
      </c>
      <c r="H175" s="29" t="s">
        <v>81</v>
      </c>
      <c r="I175" s="29" t="s">
        <v>104</v>
      </c>
      <c r="J175" s="29" t="s">
        <v>104</v>
      </c>
      <c r="K175" s="29" t="s">
        <v>487</v>
      </c>
      <c r="L175" s="28">
        <v>200000</v>
      </c>
      <c r="M175" s="28">
        <f t="shared" ref="M175:M176" si="17">L175*0.85</f>
        <v>170000</v>
      </c>
      <c r="N175" s="29">
        <v>2023</v>
      </c>
      <c r="O175" s="29">
        <v>2027</v>
      </c>
      <c r="P175" s="29"/>
      <c r="Q175" s="29" t="s">
        <v>99</v>
      </c>
      <c r="R175" s="29" t="s">
        <v>99</v>
      </c>
      <c r="S175" s="29" t="s">
        <v>99</v>
      </c>
      <c r="T175" s="29"/>
      <c r="U175" s="29"/>
      <c r="V175" s="29"/>
      <c r="W175" s="29" t="s">
        <v>99</v>
      </c>
      <c r="X175" s="29" t="s">
        <v>99</v>
      </c>
      <c r="Y175" s="29" t="s">
        <v>97</v>
      </c>
      <c r="Z175" s="27" t="s">
        <v>96</v>
      </c>
    </row>
    <row r="176" spans="1:26" ht="36.6" thickBot="1" x14ac:dyDescent="0.35">
      <c r="A176" s="361">
        <v>172</v>
      </c>
      <c r="B176" s="69" t="s">
        <v>474</v>
      </c>
      <c r="C176" s="69" t="s">
        <v>475</v>
      </c>
      <c r="D176" s="69">
        <v>4840704</v>
      </c>
      <c r="E176" s="69">
        <v>181077701</v>
      </c>
      <c r="F176" s="69">
        <v>691009317</v>
      </c>
      <c r="G176" s="69" t="s">
        <v>488</v>
      </c>
      <c r="H176" s="69" t="s">
        <v>81</v>
      </c>
      <c r="I176" s="69" t="s">
        <v>104</v>
      </c>
      <c r="J176" s="69" t="s">
        <v>104</v>
      </c>
      <c r="K176" s="69" t="s">
        <v>489</v>
      </c>
      <c r="L176" s="104">
        <v>200000</v>
      </c>
      <c r="M176" s="104">
        <f t="shared" si="17"/>
        <v>170000</v>
      </c>
      <c r="N176" s="29">
        <v>2023</v>
      </c>
      <c r="O176" s="69">
        <v>2027</v>
      </c>
      <c r="P176" s="69"/>
      <c r="Q176" s="69"/>
      <c r="R176" s="69"/>
      <c r="S176" s="69"/>
      <c r="T176" s="69"/>
      <c r="U176" s="69"/>
      <c r="V176" s="69"/>
      <c r="W176" s="69" t="s">
        <v>99</v>
      </c>
      <c r="X176" s="69"/>
      <c r="Y176" s="69" t="s">
        <v>97</v>
      </c>
      <c r="Z176" s="72" t="s">
        <v>96</v>
      </c>
    </row>
    <row r="177" spans="1:26" ht="15" thickBot="1" x14ac:dyDescent="0.35">
      <c r="A177" s="47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104"/>
      <c r="M177" s="104"/>
      <c r="N177" s="2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72"/>
    </row>
    <row r="178" spans="1:26" ht="6" customHeight="1" x14ac:dyDescent="0.3">
      <c r="A178" s="105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7"/>
      <c r="M178" s="107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</row>
    <row r="179" spans="1:26" ht="6" customHeight="1" x14ac:dyDescent="0.3">
      <c r="A179" s="108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10"/>
      <c r="M179" s="110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</row>
    <row r="180" spans="1:26" ht="6" customHeight="1" x14ac:dyDescent="0.3">
      <c r="A180" s="108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10"/>
      <c r="M180" s="110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</row>
    <row r="181" spans="1:26" ht="6" customHeight="1" x14ac:dyDescent="0.3">
      <c r="A181" s="108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10"/>
      <c r="M181" s="110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</row>
    <row r="182" spans="1:26" ht="6" customHeight="1" x14ac:dyDescent="0.3">
      <c r="A182" s="108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10"/>
      <c r="M182" s="110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</row>
    <row r="183" spans="1:26" ht="6" customHeight="1" x14ac:dyDescent="0.3">
      <c r="A183" s="108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10"/>
      <c r="M183" s="110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</row>
    <row r="184" spans="1:26" ht="6" customHeight="1" x14ac:dyDescent="0.3">
      <c r="A184" s="108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10"/>
      <c r="M184" s="110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</row>
    <row r="185" spans="1:26" ht="6" customHeight="1" x14ac:dyDescent="0.3">
      <c r="A185" s="108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10"/>
      <c r="M185" s="110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</row>
    <row r="186" spans="1:26" ht="6" customHeight="1" x14ac:dyDescent="0.3">
      <c r="A186" s="111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10"/>
      <c r="M186" s="110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</row>
    <row r="187" spans="1:26" hidden="1" x14ac:dyDescent="0.3">
      <c r="A187" s="111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10"/>
      <c r="M187" s="110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</row>
    <row r="188" spans="1:26" hidden="1" x14ac:dyDescent="0.3">
      <c r="A188" s="111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10"/>
      <c r="M188" s="110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</row>
    <row r="189" spans="1:26" hidden="1" x14ac:dyDescent="0.3">
      <c r="A189" s="111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10"/>
      <c r="M189" s="110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</row>
    <row r="190" spans="1:26" hidden="1" x14ac:dyDescent="0.3">
      <c r="A190" s="111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10"/>
      <c r="M190" s="110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</row>
    <row r="191" spans="1:26" hidden="1" x14ac:dyDescent="0.3">
      <c r="A191" s="111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10"/>
      <c r="M191" s="110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</row>
    <row r="192" spans="1:26" hidden="1" x14ac:dyDescent="0.3">
      <c r="A192" s="111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10"/>
      <c r="M192" s="110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</row>
    <row r="193" spans="1:26" ht="1.8" customHeight="1" x14ac:dyDescent="0.3">
      <c r="A193" s="111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10"/>
      <c r="M193" s="110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</row>
    <row r="194" spans="1:26" ht="7.2" customHeight="1" x14ac:dyDescent="0.3">
      <c r="A194" s="111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10"/>
      <c r="M194" s="110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</row>
    <row r="195" spans="1:26" ht="12" customHeight="1" x14ac:dyDescent="0.3"/>
    <row r="196" spans="1:26" x14ac:dyDescent="0.3">
      <c r="A196" s="35" t="s">
        <v>690</v>
      </c>
    </row>
    <row r="197" spans="1:26" ht="15" thickBot="1" x14ac:dyDescent="0.35"/>
    <row r="198" spans="1:26" x14ac:dyDescent="0.3">
      <c r="G198" s="113"/>
      <c r="H198" s="114"/>
      <c r="I198" s="114"/>
      <c r="J198" s="115"/>
    </row>
    <row r="199" spans="1:26" x14ac:dyDescent="0.3">
      <c r="A199" s="116"/>
      <c r="G199" s="117"/>
      <c r="J199" s="118"/>
    </row>
    <row r="200" spans="1:26" hidden="1" x14ac:dyDescent="0.3">
      <c r="G200" s="117"/>
      <c r="J200" s="118"/>
    </row>
    <row r="201" spans="1:26" ht="9.6" customHeight="1" x14ac:dyDescent="0.3">
      <c r="G201" s="117"/>
      <c r="J201" s="118"/>
    </row>
    <row r="202" spans="1:26" ht="15.6" customHeight="1" thickBot="1" x14ac:dyDescent="0.35">
      <c r="G202" s="119"/>
      <c r="H202" s="120"/>
      <c r="I202" s="120"/>
      <c r="J202" s="121"/>
    </row>
    <row r="209" spans="1:1" x14ac:dyDescent="0.3">
      <c r="A209" s="35" t="s">
        <v>23</v>
      </c>
    </row>
    <row r="210" spans="1:1" x14ac:dyDescent="0.3">
      <c r="A210" s="116" t="s">
        <v>32</v>
      </c>
    </row>
    <row r="212" spans="1:1" x14ac:dyDescent="0.3">
      <c r="A212" s="35" t="s">
        <v>630</v>
      </c>
    </row>
    <row r="213" spans="1:1" x14ac:dyDescent="0.3">
      <c r="A213" s="35" t="s">
        <v>628</v>
      </c>
    </row>
    <row r="214" spans="1:1" x14ac:dyDescent="0.3">
      <c r="A214" s="35" t="s">
        <v>629</v>
      </c>
    </row>
    <row r="216" spans="1:1" x14ac:dyDescent="0.3">
      <c r="A216" s="35" t="s">
        <v>33</v>
      </c>
    </row>
    <row r="218" spans="1:1" x14ac:dyDescent="0.3">
      <c r="A218" s="35" t="s">
        <v>62</v>
      </c>
    </row>
    <row r="219" spans="1:1" x14ac:dyDescent="0.3">
      <c r="A219" s="35" t="s">
        <v>58</v>
      </c>
    </row>
    <row r="220" spans="1:1" x14ac:dyDescent="0.3">
      <c r="A220" s="35" t="s">
        <v>54</v>
      </c>
    </row>
    <row r="221" spans="1:1" x14ac:dyDescent="0.3">
      <c r="A221" s="35" t="s">
        <v>55</v>
      </c>
    </row>
    <row r="222" spans="1:1" x14ac:dyDescent="0.3">
      <c r="A222" s="35" t="s">
        <v>56</v>
      </c>
    </row>
    <row r="223" spans="1:1" x14ac:dyDescent="0.3">
      <c r="A223" s="35" t="s">
        <v>57</v>
      </c>
    </row>
    <row r="224" spans="1:1" x14ac:dyDescent="0.3">
      <c r="A224" s="35" t="s">
        <v>631</v>
      </c>
    </row>
    <row r="225" spans="1:1" x14ac:dyDescent="0.3">
      <c r="A225" s="35" t="s">
        <v>60</v>
      </c>
    </row>
    <row r="226" spans="1:1" x14ac:dyDescent="0.3">
      <c r="A226" s="35" t="s">
        <v>59</v>
      </c>
    </row>
    <row r="227" spans="1:1" x14ac:dyDescent="0.3">
      <c r="A227" s="35" t="s">
        <v>61</v>
      </c>
    </row>
    <row r="228" spans="1:1" x14ac:dyDescent="0.3">
      <c r="A228" s="35" t="s">
        <v>35</v>
      </c>
    </row>
    <row r="230" spans="1:1" x14ac:dyDescent="0.3">
      <c r="A230" s="35" t="s">
        <v>63</v>
      </c>
    </row>
    <row r="231" spans="1:1" x14ac:dyDescent="0.3">
      <c r="A231" s="35" t="s">
        <v>50</v>
      </c>
    </row>
    <row r="233" spans="1:1" x14ac:dyDescent="0.3">
      <c r="A233" s="35" t="s">
        <v>36</v>
      </c>
    </row>
    <row r="234" spans="1:1" x14ac:dyDescent="0.3">
      <c r="A234" s="35" t="s">
        <v>37</v>
      </c>
    </row>
    <row r="235" spans="1:1" x14ac:dyDescent="0.3">
      <c r="A235" s="35" t="s">
        <v>38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4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0"/>
  <sheetViews>
    <sheetView tabSelected="1" topLeftCell="B1" zoomScaleNormal="100" workbookViewId="0">
      <selection activeCell="F11" sqref="F11"/>
    </sheetView>
  </sheetViews>
  <sheetFormatPr defaultColWidth="8.5546875" defaultRowHeight="14.4" x14ac:dyDescent="0.3"/>
  <cols>
    <col min="1" max="1" width="14.44140625" style="58" hidden="1" customWidth="1"/>
    <col min="2" max="2" width="7.44140625" style="58" customWidth="1"/>
    <col min="3" max="3" width="18.44140625" style="58" customWidth="1"/>
    <col min="4" max="4" width="17.5546875" style="58" customWidth="1"/>
    <col min="5" max="5" width="9.5546875" style="58" customWidth="1"/>
    <col min="6" max="6" width="22.44140625" style="58" customWidth="1"/>
    <col min="7" max="8" width="13.5546875" style="58" customWidth="1"/>
    <col min="9" max="9" width="16.5546875" style="58" customWidth="1"/>
    <col min="10" max="10" width="39.44140625" style="58" customWidth="1"/>
    <col min="11" max="11" width="12.5546875" style="179" customWidth="1"/>
    <col min="12" max="12" width="13" style="179" customWidth="1"/>
    <col min="13" max="13" width="9" style="58" customWidth="1"/>
    <col min="14" max="14" width="8.5546875" style="58"/>
    <col min="15" max="18" width="11.21875" style="58" customWidth="1"/>
    <col min="19" max="20" width="10.5546875" style="58" customWidth="1"/>
    <col min="21" max="16384" width="8.5546875" style="58"/>
  </cols>
  <sheetData>
    <row r="1" spans="1:20" ht="21.75" customHeight="1" thickBot="1" x14ac:dyDescent="0.4">
      <c r="A1" s="269" t="s">
        <v>39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0" ht="30" customHeight="1" thickBot="1" x14ac:dyDescent="0.35">
      <c r="A2" s="274" t="s">
        <v>40</v>
      </c>
      <c r="B2" s="277" t="s">
        <v>6</v>
      </c>
      <c r="C2" s="346" t="s">
        <v>41</v>
      </c>
      <c r="D2" s="347"/>
      <c r="E2" s="347"/>
      <c r="F2" s="277" t="s">
        <v>8</v>
      </c>
      <c r="G2" s="272" t="s">
        <v>28</v>
      </c>
      <c r="H2" s="272" t="s">
        <v>51</v>
      </c>
      <c r="I2" s="272" t="s">
        <v>10</v>
      </c>
      <c r="J2" s="277" t="s">
        <v>11</v>
      </c>
      <c r="K2" s="279" t="s">
        <v>684</v>
      </c>
      <c r="L2" s="280"/>
      <c r="M2" s="349" t="s">
        <v>680</v>
      </c>
      <c r="N2" s="350"/>
      <c r="O2" s="357" t="s">
        <v>685</v>
      </c>
      <c r="P2" s="358"/>
      <c r="Q2" s="358"/>
      <c r="R2" s="358"/>
      <c r="S2" s="349" t="s">
        <v>12</v>
      </c>
      <c r="T2" s="350"/>
    </row>
    <row r="3" spans="1:20" ht="22.35" customHeight="1" thickBot="1" x14ac:dyDescent="0.35">
      <c r="A3" s="344"/>
      <c r="B3" s="348"/>
      <c r="C3" s="355" t="s">
        <v>42</v>
      </c>
      <c r="D3" s="335" t="s">
        <v>43</v>
      </c>
      <c r="E3" s="335" t="s">
        <v>44</v>
      </c>
      <c r="F3" s="348"/>
      <c r="G3" s="343"/>
      <c r="H3" s="343"/>
      <c r="I3" s="343"/>
      <c r="J3" s="348"/>
      <c r="K3" s="337" t="s">
        <v>45</v>
      </c>
      <c r="L3" s="337" t="s">
        <v>67</v>
      </c>
      <c r="M3" s="339" t="s">
        <v>19</v>
      </c>
      <c r="N3" s="341" t="s">
        <v>20</v>
      </c>
      <c r="O3" s="359" t="s">
        <v>29</v>
      </c>
      <c r="P3" s="360"/>
      <c r="Q3" s="360"/>
      <c r="R3" s="360"/>
      <c r="S3" s="351" t="s">
        <v>644</v>
      </c>
      <c r="T3" s="353" t="s">
        <v>22</v>
      </c>
    </row>
    <row r="4" spans="1:20" ht="68.25" customHeight="1" thickBot="1" x14ac:dyDescent="0.35">
      <c r="A4" s="345"/>
      <c r="B4" s="278"/>
      <c r="C4" s="356"/>
      <c r="D4" s="336"/>
      <c r="E4" s="336"/>
      <c r="F4" s="278"/>
      <c r="G4" s="273"/>
      <c r="H4" s="273"/>
      <c r="I4" s="273"/>
      <c r="J4" s="278"/>
      <c r="K4" s="338"/>
      <c r="L4" s="338"/>
      <c r="M4" s="340"/>
      <c r="N4" s="342"/>
      <c r="O4" s="129" t="s">
        <v>46</v>
      </c>
      <c r="P4" s="188" t="s">
        <v>686</v>
      </c>
      <c r="Q4" s="188" t="s">
        <v>687</v>
      </c>
      <c r="R4" s="130" t="s">
        <v>688</v>
      </c>
      <c r="S4" s="352"/>
      <c r="T4" s="354"/>
    </row>
    <row r="5" spans="1:20" ht="24" x14ac:dyDescent="0.3">
      <c r="A5" s="58">
        <v>1</v>
      </c>
      <c r="B5" s="189">
        <v>1</v>
      </c>
      <c r="C5" s="190" t="s">
        <v>172</v>
      </c>
      <c r="D5" s="54" t="s">
        <v>173</v>
      </c>
      <c r="E5" s="54">
        <v>75015138</v>
      </c>
      <c r="F5" s="191" t="s">
        <v>535</v>
      </c>
      <c r="G5" s="63" t="s">
        <v>81</v>
      </c>
      <c r="H5" s="63" t="s">
        <v>104</v>
      </c>
      <c r="I5" s="63" t="s">
        <v>104</v>
      </c>
      <c r="J5" s="192" t="s">
        <v>536</v>
      </c>
      <c r="K5" s="193">
        <v>250000</v>
      </c>
      <c r="L5" s="193">
        <f>K5/100*85</f>
        <v>212500</v>
      </c>
      <c r="M5" s="232">
        <v>2024</v>
      </c>
      <c r="N5" s="232">
        <v>2025</v>
      </c>
      <c r="O5" s="54"/>
      <c r="P5" s="54"/>
      <c r="Q5" s="54"/>
      <c r="R5" s="54"/>
      <c r="S5" s="54" t="s">
        <v>97</v>
      </c>
      <c r="T5" s="57" t="s">
        <v>96</v>
      </c>
    </row>
    <row r="6" spans="1:20" ht="15" thickBot="1" x14ac:dyDescent="0.35">
      <c r="B6" s="194">
        <v>2</v>
      </c>
      <c r="C6" s="139" t="s">
        <v>463</v>
      </c>
      <c r="D6" s="144" t="s">
        <v>463</v>
      </c>
      <c r="E6" s="144">
        <v>277550</v>
      </c>
      <c r="F6" s="144" t="s">
        <v>464</v>
      </c>
      <c r="G6" s="144" t="s">
        <v>81</v>
      </c>
      <c r="H6" s="144" t="s">
        <v>104</v>
      </c>
      <c r="I6" s="144" t="s">
        <v>465</v>
      </c>
      <c r="J6" s="144" t="s">
        <v>466</v>
      </c>
      <c r="K6" s="145">
        <v>2000000</v>
      </c>
      <c r="L6" s="145">
        <f>K6/100*85</f>
        <v>1700000</v>
      </c>
      <c r="M6" s="144">
        <v>2022</v>
      </c>
      <c r="N6" s="144">
        <v>2023</v>
      </c>
      <c r="O6" s="144"/>
      <c r="P6" s="144" t="s">
        <v>99</v>
      </c>
      <c r="Q6" s="144" t="s">
        <v>99</v>
      </c>
      <c r="R6" s="144"/>
      <c r="S6" s="144" t="s">
        <v>97</v>
      </c>
      <c r="T6" s="146" t="s">
        <v>96</v>
      </c>
    </row>
    <row r="7" spans="1:20" ht="48" x14ac:dyDescent="0.3">
      <c r="A7" s="58">
        <v>2</v>
      </c>
      <c r="B7" s="189">
        <v>3</v>
      </c>
      <c r="C7" s="190" t="s">
        <v>490</v>
      </c>
      <c r="D7" s="144" t="s">
        <v>173</v>
      </c>
      <c r="E7" s="144">
        <v>47487259</v>
      </c>
      <c r="F7" s="54" t="s">
        <v>491</v>
      </c>
      <c r="G7" s="144" t="s">
        <v>81</v>
      </c>
      <c r="H7" s="144" t="s">
        <v>104</v>
      </c>
      <c r="I7" s="144" t="s">
        <v>104</v>
      </c>
      <c r="J7" s="54" t="s">
        <v>492</v>
      </c>
      <c r="K7" s="228">
        <v>2000000</v>
      </c>
      <c r="L7" s="145">
        <f>K7/100*85</f>
        <v>1700000</v>
      </c>
      <c r="M7" s="227">
        <v>2023</v>
      </c>
      <c r="N7" s="227">
        <v>2025</v>
      </c>
      <c r="O7" s="144"/>
      <c r="P7" s="144"/>
      <c r="Q7" s="144"/>
      <c r="R7" s="144"/>
      <c r="S7" s="30" t="s">
        <v>624</v>
      </c>
      <c r="T7" s="146" t="s">
        <v>96</v>
      </c>
    </row>
    <row r="8" spans="1:20" ht="36.6" thickBot="1" x14ac:dyDescent="0.35">
      <c r="B8" s="194">
        <v>4</v>
      </c>
      <c r="C8" s="190" t="s">
        <v>490</v>
      </c>
      <c r="D8" s="144" t="s">
        <v>173</v>
      </c>
      <c r="E8" s="144">
        <v>47487259</v>
      </c>
      <c r="F8" s="30" t="s">
        <v>716</v>
      </c>
      <c r="G8" s="144" t="s">
        <v>81</v>
      </c>
      <c r="H8" s="144" t="s">
        <v>104</v>
      </c>
      <c r="I8" s="144" t="s">
        <v>104</v>
      </c>
      <c r="J8" s="30" t="s">
        <v>714</v>
      </c>
      <c r="K8" s="228">
        <v>3400000</v>
      </c>
      <c r="L8" s="145">
        <f t="shared" ref="L8:L13" si="0">K8/100*85</f>
        <v>2890000</v>
      </c>
      <c r="M8" s="227">
        <v>2023</v>
      </c>
      <c r="N8" s="227">
        <v>2025</v>
      </c>
      <c r="O8" s="144"/>
      <c r="P8" s="144"/>
      <c r="Q8" s="144"/>
      <c r="R8" s="144"/>
      <c r="S8" s="144" t="s">
        <v>97</v>
      </c>
      <c r="T8" s="146" t="s">
        <v>96</v>
      </c>
    </row>
    <row r="9" spans="1:20" ht="48" x14ac:dyDescent="0.3">
      <c r="B9" s="189">
        <v>5</v>
      </c>
      <c r="C9" s="190" t="s">
        <v>490</v>
      </c>
      <c r="D9" s="144" t="s">
        <v>173</v>
      </c>
      <c r="E9" s="144">
        <v>47487259</v>
      </c>
      <c r="F9" s="54" t="s">
        <v>493</v>
      </c>
      <c r="G9" s="144" t="s">
        <v>81</v>
      </c>
      <c r="H9" s="144" t="s">
        <v>104</v>
      </c>
      <c r="I9" s="144" t="s">
        <v>104</v>
      </c>
      <c r="J9" s="54" t="s">
        <v>494</v>
      </c>
      <c r="K9" s="145">
        <v>450000</v>
      </c>
      <c r="L9" s="145">
        <f t="shared" si="0"/>
        <v>382500</v>
      </c>
      <c r="M9" s="227">
        <v>2023</v>
      </c>
      <c r="N9" s="227">
        <v>2025</v>
      </c>
      <c r="O9" s="144"/>
      <c r="P9" s="144"/>
      <c r="Q9" s="144"/>
      <c r="R9" s="144" t="s">
        <v>99</v>
      </c>
      <c r="S9" s="195" t="s">
        <v>97</v>
      </c>
      <c r="T9" s="146" t="s">
        <v>96</v>
      </c>
    </row>
    <row r="10" spans="1:20" ht="36.6" thickBot="1" x14ac:dyDescent="0.35">
      <c r="B10" s="194">
        <v>6</v>
      </c>
      <c r="C10" s="190" t="s">
        <v>490</v>
      </c>
      <c r="D10" s="144" t="s">
        <v>173</v>
      </c>
      <c r="E10" s="144">
        <v>47487259</v>
      </c>
      <c r="F10" s="54" t="s">
        <v>495</v>
      </c>
      <c r="G10" s="144" t="s">
        <v>81</v>
      </c>
      <c r="H10" s="144" t="s">
        <v>104</v>
      </c>
      <c r="I10" s="144" t="s">
        <v>104</v>
      </c>
      <c r="J10" s="54" t="s">
        <v>496</v>
      </c>
      <c r="K10" s="145">
        <v>100000</v>
      </c>
      <c r="L10" s="145">
        <f t="shared" si="0"/>
        <v>85000</v>
      </c>
      <c r="M10" s="227">
        <v>2023</v>
      </c>
      <c r="N10" s="227">
        <v>2025</v>
      </c>
      <c r="O10" s="144"/>
      <c r="P10" s="144"/>
      <c r="Q10" s="144"/>
      <c r="R10" s="144"/>
      <c r="S10" s="195" t="s">
        <v>97</v>
      </c>
      <c r="T10" s="146" t="s">
        <v>96</v>
      </c>
    </row>
    <row r="11" spans="1:20" ht="48" x14ac:dyDescent="0.3">
      <c r="B11" s="189">
        <v>7</v>
      </c>
      <c r="C11" s="190" t="s">
        <v>490</v>
      </c>
      <c r="D11" s="144" t="s">
        <v>173</v>
      </c>
      <c r="E11" s="144">
        <v>47487259</v>
      </c>
      <c r="F11" s="30" t="s">
        <v>717</v>
      </c>
      <c r="G11" s="144" t="s">
        <v>81</v>
      </c>
      <c r="H11" s="144" t="s">
        <v>104</v>
      </c>
      <c r="I11" s="144" t="s">
        <v>104</v>
      </c>
      <c r="J11" s="30" t="s">
        <v>715</v>
      </c>
      <c r="K11" s="228">
        <v>30000000</v>
      </c>
      <c r="L11" s="145">
        <f t="shared" si="0"/>
        <v>25500000</v>
      </c>
      <c r="M11" s="227">
        <v>2023</v>
      </c>
      <c r="N11" s="227">
        <v>2025</v>
      </c>
      <c r="O11" s="144"/>
      <c r="P11" s="144"/>
      <c r="Q11" s="144"/>
      <c r="R11" s="144"/>
      <c r="S11" s="30" t="s">
        <v>624</v>
      </c>
      <c r="T11" s="146" t="s">
        <v>96</v>
      </c>
    </row>
    <row r="12" spans="1:20" ht="36.6" thickBot="1" x14ac:dyDescent="0.35">
      <c r="B12" s="194">
        <v>8</v>
      </c>
      <c r="C12" s="190" t="s">
        <v>490</v>
      </c>
      <c r="D12" s="144" t="s">
        <v>173</v>
      </c>
      <c r="E12" s="144">
        <v>47487259</v>
      </c>
      <c r="F12" s="54" t="s">
        <v>497</v>
      </c>
      <c r="G12" s="144" t="s">
        <v>81</v>
      </c>
      <c r="H12" s="144" t="s">
        <v>104</v>
      </c>
      <c r="I12" s="144" t="s">
        <v>104</v>
      </c>
      <c r="J12" s="54" t="s">
        <v>498</v>
      </c>
      <c r="K12" s="145">
        <v>650000</v>
      </c>
      <c r="L12" s="145">
        <f t="shared" si="0"/>
        <v>552500</v>
      </c>
      <c r="M12" s="227">
        <v>2023</v>
      </c>
      <c r="N12" s="227">
        <v>2025</v>
      </c>
      <c r="O12" s="144"/>
      <c r="P12" s="144"/>
      <c r="Q12" s="144"/>
      <c r="R12" s="144"/>
      <c r="S12" s="144" t="s">
        <v>97</v>
      </c>
      <c r="T12" s="146" t="s">
        <v>96</v>
      </c>
    </row>
    <row r="13" spans="1:20" ht="36" x14ac:dyDescent="0.3">
      <c r="B13" s="196">
        <v>9</v>
      </c>
      <c r="C13" s="197" t="s">
        <v>490</v>
      </c>
      <c r="D13" s="198" t="s">
        <v>173</v>
      </c>
      <c r="E13" s="198">
        <v>47487259</v>
      </c>
      <c r="F13" s="199" t="s">
        <v>499</v>
      </c>
      <c r="G13" s="198" t="s">
        <v>81</v>
      </c>
      <c r="H13" s="198" t="s">
        <v>104</v>
      </c>
      <c r="I13" s="198" t="s">
        <v>104</v>
      </c>
      <c r="J13" s="199" t="s">
        <v>500</v>
      </c>
      <c r="K13" s="200">
        <v>180000</v>
      </c>
      <c r="L13" s="200">
        <f t="shared" si="0"/>
        <v>153000</v>
      </c>
      <c r="M13" s="233">
        <v>2023</v>
      </c>
      <c r="N13" s="227">
        <v>2025</v>
      </c>
      <c r="O13" s="198"/>
      <c r="P13" s="198"/>
      <c r="Q13" s="198"/>
      <c r="R13" s="198" t="s">
        <v>99</v>
      </c>
      <c r="S13" s="198" t="s">
        <v>97</v>
      </c>
      <c r="T13" s="201" t="s">
        <v>96</v>
      </c>
    </row>
    <row r="14" spans="1:20" s="186" customFormat="1" ht="15" thickBot="1" x14ac:dyDescent="0.35">
      <c r="A14" s="185"/>
      <c r="B14" s="202"/>
      <c r="C14" s="203"/>
      <c r="D14" s="204"/>
      <c r="E14" s="204"/>
      <c r="F14" s="205"/>
      <c r="G14" s="204"/>
      <c r="H14" s="204"/>
      <c r="I14" s="204"/>
      <c r="J14" s="205"/>
      <c r="K14" s="206"/>
      <c r="L14" s="206"/>
      <c r="M14" s="204"/>
      <c r="N14" s="204"/>
      <c r="O14" s="204"/>
      <c r="P14" s="204"/>
      <c r="Q14" s="204"/>
      <c r="R14" s="204"/>
      <c r="S14" s="204"/>
      <c r="T14" s="207"/>
    </row>
    <row r="15" spans="1:20" x14ac:dyDescent="0.3">
      <c r="B15" s="208"/>
    </row>
    <row r="16" spans="1:20" x14ac:dyDescent="0.3">
      <c r="B16" s="208"/>
    </row>
    <row r="17" spans="1:13" x14ac:dyDescent="0.3">
      <c r="B17" s="208"/>
    </row>
    <row r="18" spans="1:13" ht="15" thickBot="1" x14ac:dyDescent="0.35">
      <c r="A18" s="58" t="s">
        <v>473</v>
      </c>
      <c r="B18" s="58" t="s">
        <v>689</v>
      </c>
      <c r="K18" s="58"/>
      <c r="M18" s="179"/>
    </row>
    <row r="19" spans="1:13" x14ac:dyDescent="0.3">
      <c r="B19" s="208"/>
      <c r="F19" s="180"/>
      <c r="G19" s="181"/>
      <c r="H19" s="181"/>
      <c r="I19" s="182"/>
    </row>
    <row r="20" spans="1:13" x14ac:dyDescent="0.3">
      <c r="F20" s="183"/>
      <c r="I20" s="184"/>
    </row>
    <row r="21" spans="1:13" x14ac:dyDescent="0.3">
      <c r="F21" s="183"/>
      <c r="I21" s="184"/>
    </row>
    <row r="22" spans="1:13" x14ac:dyDescent="0.3">
      <c r="F22" s="183"/>
      <c r="I22" s="184"/>
    </row>
    <row r="23" spans="1:13" ht="15" thickBot="1" x14ac:dyDescent="0.35">
      <c r="F23" s="185"/>
      <c r="G23" s="186"/>
      <c r="H23" s="186"/>
      <c r="I23" s="187"/>
    </row>
    <row r="24" spans="1:13" x14ac:dyDescent="0.3">
      <c r="A24" s="58" t="s">
        <v>47</v>
      </c>
    </row>
    <row r="25" spans="1:13" x14ac:dyDescent="0.3">
      <c r="B25" s="58" t="s">
        <v>48</v>
      </c>
    </row>
    <row r="26" spans="1:13" ht="16.2" customHeight="1" x14ac:dyDescent="0.3">
      <c r="B26" s="58" t="s">
        <v>49</v>
      </c>
    </row>
    <row r="27" spans="1:13" x14ac:dyDescent="0.3">
      <c r="B27" s="58" t="s">
        <v>630</v>
      </c>
    </row>
    <row r="28" spans="1:13" x14ac:dyDescent="0.3">
      <c r="B28" s="58" t="s">
        <v>628</v>
      </c>
    </row>
    <row r="29" spans="1:13" x14ac:dyDescent="0.3">
      <c r="B29" s="58" t="s">
        <v>629</v>
      </c>
    </row>
    <row r="31" spans="1:13" x14ac:dyDescent="0.3">
      <c r="B31" s="58" t="s">
        <v>33</v>
      </c>
    </row>
    <row r="32" spans="1:13" x14ac:dyDescent="0.3">
      <c r="A32" s="58" t="s">
        <v>34</v>
      </c>
    </row>
    <row r="33" spans="1:2" x14ac:dyDescent="0.3">
      <c r="A33" s="58" t="s">
        <v>35</v>
      </c>
      <c r="B33" s="58" t="s">
        <v>65</v>
      </c>
    </row>
    <row r="34" spans="1:2" x14ac:dyDescent="0.3">
      <c r="B34" s="58" t="s">
        <v>58</v>
      </c>
    </row>
    <row r="35" spans="1:2" x14ac:dyDescent="0.3">
      <c r="B35" s="58" t="s">
        <v>54</v>
      </c>
    </row>
    <row r="36" spans="1:2" x14ac:dyDescent="0.3">
      <c r="B36" s="58" t="s">
        <v>55</v>
      </c>
    </row>
    <row r="37" spans="1:2" x14ac:dyDescent="0.3">
      <c r="B37" s="58" t="s">
        <v>56</v>
      </c>
    </row>
    <row r="38" spans="1:2" x14ac:dyDescent="0.3">
      <c r="B38" s="58" t="s">
        <v>57</v>
      </c>
    </row>
    <row r="39" spans="1:2" x14ac:dyDescent="0.3">
      <c r="B39" s="58" t="s">
        <v>631</v>
      </c>
    </row>
    <row r="40" spans="1:2" x14ac:dyDescent="0.3">
      <c r="B40" s="58" t="s">
        <v>60</v>
      </c>
    </row>
    <row r="42" spans="1:2" x14ac:dyDescent="0.3">
      <c r="B42" s="58" t="s">
        <v>64</v>
      </c>
    </row>
    <row r="43" spans="1:2" x14ac:dyDescent="0.3">
      <c r="B43" s="58" t="s">
        <v>35</v>
      </c>
    </row>
    <row r="45" spans="1:2" ht="16.2" customHeight="1" x14ac:dyDescent="0.3">
      <c r="B45" s="58" t="s">
        <v>63</v>
      </c>
    </row>
    <row r="46" spans="1:2" x14ac:dyDescent="0.3">
      <c r="B46" s="58" t="s">
        <v>50</v>
      </c>
    </row>
    <row r="48" spans="1:2" x14ac:dyDescent="0.3">
      <c r="B48" s="58" t="s">
        <v>36</v>
      </c>
    </row>
    <row r="49" spans="2:2" x14ac:dyDescent="0.3">
      <c r="B49" s="58" t="s">
        <v>37</v>
      </c>
    </row>
    <row r="50" spans="2:2" x14ac:dyDescent="0.3">
      <c r="B50" s="58" t="s">
        <v>38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Holcova Anna, Mesto Litomysl</cp:lastModifiedBy>
  <cp:revision/>
  <cp:lastPrinted>2022-12-05T13:29:17Z</cp:lastPrinted>
  <dcterms:created xsi:type="dcterms:W3CDTF">2020-07-22T07:46:04Z</dcterms:created>
  <dcterms:modified xsi:type="dcterms:W3CDTF">2023-11-22T14:15:17Z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