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onza\Můj disk\Za bydleni - advokační projekt\000 ZPV 2024\davkoref\dopady_redavek\"/>
    </mc:Choice>
  </mc:AlternateContent>
  <xr:revisionPtr revIDLastSave="0" documentId="13_ncr:1_{EFB48E04-C752-4C97-9E15-85E48492F7FB}" xr6:coauthVersionLast="47" xr6:coauthVersionMax="47" xr10:uidLastSave="{00000000-0000-0000-0000-000000000000}"/>
  <bookViews>
    <workbookView xWindow="-38520" yWindow="1275" windowWidth="37200" windowHeight="21840" xr2:uid="{56033B42-8788-49D4-9FF9-1CE7F69AB4CF}"/>
  </bookViews>
  <sheets>
    <sheet name="najemni_bydlen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K25" i="1"/>
  <c r="T25" i="1" s="1"/>
  <c r="O25" i="1" s="1"/>
  <c r="S25" i="1"/>
  <c r="L25" i="1" s="1"/>
  <c r="J26" i="1"/>
  <c r="K26" i="1"/>
  <c r="S26" i="1"/>
  <c r="L26" i="1" s="1"/>
  <c r="J27" i="1"/>
  <c r="K27" i="1"/>
  <c r="S27" i="1"/>
  <c r="M27" i="1" s="1"/>
  <c r="J28" i="1"/>
  <c r="K28" i="1"/>
  <c r="S28" i="1"/>
  <c r="M28" i="1" s="1"/>
  <c r="H108" i="1"/>
  <c r="H115" i="1" s="1"/>
  <c r="M115" i="1" s="1"/>
  <c r="I108" i="1"/>
  <c r="N108" i="1" s="1"/>
  <c r="J108" i="1"/>
  <c r="J115" i="1" s="1"/>
  <c r="O115" i="1" s="1"/>
  <c r="K108" i="1"/>
  <c r="K112" i="1" s="1"/>
  <c r="P112" i="1" s="1"/>
  <c r="G108" i="1"/>
  <c r="L108" i="1" s="1"/>
  <c r="H104" i="1"/>
  <c r="M104" i="1" s="1"/>
  <c r="I104" i="1"/>
  <c r="I113" i="1" s="1"/>
  <c r="N113" i="1" s="1"/>
  <c r="J104" i="1"/>
  <c r="J113" i="1" s="1"/>
  <c r="O113" i="1" s="1"/>
  <c r="K104" i="1"/>
  <c r="K105" i="1" s="1"/>
  <c r="G104" i="1"/>
  <c r="G109" i="1" s="1"/>
  <c r="H102" i="1"/>
  <c r="H103" i="1" s="1"/>
  <c r="M103" i="1" s="1"/>
  <c r="I102" i="1"/>
  <c r="I119" i="1" s="1"/>
  <c r="N119" i="1" s="1"/>
  <c r="J102" i="1"/>
  <c r="J116" i="1" s="1"/>
  <c r="O116" i="1" s="1"/>
  <c r="K102" i="1"/>
  <c r="P102" i="1" s="1"/>
  <c r="G102" i="1"/>
  <c r="G119" i="1" s="1"/>
  <c r="L119" i="1" s="1"/>
  <c r="S29" i="1"/>
  <c r="M29" i="1" s="1"/>
  <c r="K29" i="1"/>
  <c r="J29" i="1"/>
  <c r="G115" i="1" l="1"/>
  <c r="L115" i="1" s="1"/>
  <c r="G117" i="1"/>
  <c r="L117" i="1" s="1"/>
  <c r="T28" i="1"/>
  <c r="O28" i="1" s="1"/>
  <c r="T27" i="1"/>
  <c r="O27" i="1" s="1"/>
  <c r="N27" i="1"/>
  <c r="J105" i="1"/>
  <c r="J114" i="1" s="1"/>
  <c r="O114" i="1" s="1"/>
  <c r="L29" i="1"/>
  <c r="L27" i="1"/>
  <c r="Q25" i="1"/>
  <c r="K119" i="1"/>
  <c r="P119" i="1" s="1"/>
  <c r="G103" i="1"/>
  <c r="L103" i="1" s="1"/>
  <c r="P25" i="1"/>
  <c r="T29" i="1"/>
  <c r="O29" i="1" s="1"/>
  <c r="T26" i="1"/>
  <c r="Q26" i="1" s="1"/>
  <c r="K117" i="1"/>
  <c r="K121" i="1" s="1"/>
  <c r="P121" i="1" s="1"/>
  <c r="N26" i="1"/>
  <c r="I105" i="1"/>
  <c r="J117" i="1"/>
  <c r="J121" i="1" s="1"/>
  <c r="O121" i="1" s="1"/>
  <c r="L102" i="1"/>
  <c r="L28" i="1"/>
  <c r="M26" i="1"/>
  <c r="N25" i="1"/>
  <c r="K103" i="1"/>
  <c r="P103" i="1" s="1"/>
  <c r="H105" i="1"/>
  <c r="M105" i="1" s="1"/>
  <c r="J112" i="1"/>
  <c r="O112" i="1" s="1"/>
  <c r="I117" i="1"/>
  <c r="I121" i="1" s="1"/>
  <c r="N121" i="1" s="1"/>
  <c r="M25" i="1"/>
  <c r="H109" i="1"/>
  <c r="M109" i="1" s="1"/>
  <c r="I112" i="1"/>
  <c r="N112" i="1" s="1"/>
  <c r="G116" i="1"/>
  <c r="L116" i="1" s="1"/>
  <c r="H113" i="1"/>
  <c r="M113" i="1" s="1"/>
  <c r="H112" i="1"/>
  <c r="M112" i="1" s="1"/>
  <c r="K116" i="1"/>
  <c r="P116" i="1" s="1"/>
  <c r="I115" i="1"/>
  <c r="N115" i="1" s="1"/>
  <c r="Q28" i="1"/>
  <c r="N28" i="1"/>
  <c r="G118" i="1"/>
  <c r="L118" i="1" s="1"/>
  <c r="L109" i="1"/>
  <c r="K106" i="1"/>
  <c r="K107" i="1" s="1"/>
  <c r="P107" i="1" s="1"/>
  <c r="P105" i="1"/>
  <c r="K120" i="1"/>
  <c r="P120" i="1" s="1"/>
  <c r="L104" i="1"/>
  <c r="J119" i="1"/>
  <c r="O119" i="1" s="1"/>
  <c r="G105" i="1"/>
  <c r="I116" i="1"/>
  <c r="N116" i="1" s="1"/>
  <c r="P108" i="1"/>
  <c r="K115" i="1"/>
  <c r="P115" i="1" s="1"/>
  <c r="H116" i="1"/>
  <c r="M116" i="1" s="1"/>
  <c r="O108" i="1"/>
  <c r="O102" i="1"/>
  <c r="N29" i="1"/>
  <c r="J103" i="1"/>
  <c r="O103" i="1" s="1"/>
  <c r="K109" i="1"/>
  <c r="K118" i="1" s="1"/>
  <c r="P118" i="1" s="1"/>
  <c r="K113" i="1"/>
  <c r="P113" i="1" s="1"/>
  <c r="H117" i="1"/>
  <c r="O104" i="1"/>
  <c r="N102" i="1"/>
  <c r="G113" i="1"/>
  <c r="L113" i="1" s="1"/>
  <c r="G112" i="1"/>
  <c r="L112" i="1" s="1"/>
  <c r="H119" i="1"/>
  <c r="M119" i="1" s="1"/>
  <c r="I103" i="1"/>
  <c r="N103" i="1" s="1"/>
  <c r="J109" i="1"/>
  <c r="M108" i="1"/>
  <c r="N104" i="1"/>
  <c r="M102" i="1"/>
  <c r="P104" i="1"/>
  <c r="I109" i="1"/>
  <c r="K110" i="1"/>
  <c r="P110" i="1" s="1"/>
  <c r="K114" i="1"/>
  <c r="P114" i="1" s="1"/>
  <c r="J120" i="1" l="1"/>
  <c r="O120" i="1" s="1"/>
  <c r="P29" i="1"/>
  <c r="P27" i="1"/>
  <c r="P28" i="1"/>
  <c r="N117" i="1"/>
  <c r="O117" i="1"/>
  <c r="Q29" i="1"/>
  <c r="O26" i="1"/>
  <c r="G121" i="1"/>
  <c r="L121" i="1" s="1"/>
  <c r="P26" i="1"/>
  <c r="O105" i="1"/>
  <c r="J106" i="1"/>
  <c r="J107" i="1" s="1"/>
  <c r="O107" i="1" s="1"/>
  <c r="J110" i="1"/>
  <c r="O110" i="1" s="1"/>
  <c r="Q27" i="1"/>
  <c r="H118" i="1"/>
  <c r="M118" i="1" s="1"/>
  <c r="P117" i="1"/>
  <c r="I106" i="1"/>
  <c r="I120" i="1"/>
  <c r="N120" i="1" s="1"/>
  <c r="I114" i="1"/>
  <c r="N114" i="1" s="1"/>
  <c r="H110" i="1"/>
  <c r="M110" i="1" s="1"/>
  <c r="H120" i="1"/>
  <c r="M120" i="1" s="1"/>
  <c r="I110" i="1"/>
  <c r="N110" i="1" s="1"/>
  <c r="H106" i="1"/>
  <c r="H114" i="1"/>
  <c r="M114" i="1" s="1"/>
  <c r="K111" i="1"/>
  <c r="P111" i="1" s="1"/>
  <c r="P106" i="1"/>
  <c r="N105" i="1"/>
  <c r="M117" i="1"/>
  <c r="H121" i="1"/>
  <c r="M121" i="1" s="1"/>
  <c r="N109" i="1"/>
  <c r="I118" i="1"/>
  <c r="N118" i="1" s="1"/>
  <c r="L105" i="1"/>
  <c r="G106" i="1"/>
  <c r="G110" i="1"/>
  <c r="L110" i="1" s="1"/>
  <c r="G120" i="1"/>
  <c r="L120" i="1" s="1"/>
  <c r="G114" i="1"/>
  <c r="L114" i="1" s="1"/>
  <c r="P109" i="1"/>
  <c r="O109" i="1"/>
  <c r="J118" i="1"/>
  <c r="O118" i="1" s="1"/>
  <c r="J111" i="1" l="1"/>
  <c r="O111" i="1" s="1"/>
  <c r="O106" i="1"/>
  <c r="H107" i="1"/>
  <c r="M107" i="1" s="1"/>
  <c r="M106" i="1"/>
  <c r="H111" i="1"/>
  <c r="M111" i="1" s="1"/>
  <c r="I107" i="1"/>
  <c r="N107" i="1" s="1"/>
  <c r="N106" i="1"/>
  <c r="I111" i="1"/>
  <c r="N111" i="1" s="1"/>
  <c r="G107" i="1"/>
  <c r="L107" i="1" s="1"/>
  <c r="G111" i="1"/>
  <c r="L111" i="1" s="1"/>
  <c r="L106" i="1"/>
</calcChain>
</file>

<file path=xl/sharedStrings.xml><?xml version="1.0" encoding="utf-8"?>
<sst xmlns="http://schemas.openxmlformats.org/spreadsheetml/2006/main" count="172" uniqueCount="80">
  <si>
    <t>Praha, Brno</t>
  </si>
  <si>
    <t>Města nad 70. tis. obyvatel</t>
  </si>
  <si>
    <t>Obce do 70 tis. obyvatel</t>
  </si>
  <si>
    <t>1kk</t>
  </si>
  <si>
    <t>2kk</t>
  </si>
  <si>
    <t>3kk</t>
  </si>
  <si>
    <t>4kk</t>
  </si>
  <si>
    <t>Praha</t>
  </si>
  <si>
    <t>Brno</t>
  </si>
  <si>
    <t>Ústí nad Labem</t>
  </si>
  <si>
    <t>Ostrava</t>
  </si>
  <si>
    <t>České Budějovice</t>
  </si>
  <si>
    <t>Plzeň</t>
  </si>
  <si>
    <t>Karlovy Vary</t>
  </si>
  <si>
    <t>Liberec</t>
  </si>
  <si>
    <t>Hradec Králové</t>
  </si>
  <si>
    <t>Pardubice</t>
  </si>
  <si>
    <t>Jihlava</t>
  </si>
  <si>
    <t>Olomouc</t>
  </si>
  <si>
    <t>Zlín</t>
  </si>
  <si>
    <t>Ostatní obce</t>
  </si>
  <si>
    <t>Praha - Háje</t>
  </si>
  <si>
    <t>Frýdek-Místek</t>
  </si>
  <si>
    <t>Krajská města vyjma Ostravy, Ústí nad Labem a Karlových Varů</t>
  </si>
  <si>
    <t>5 a více</t>
  </si>
  <si>
    <t>Energie, medián</t>
  </si>
  <si>
    <t>Energie a služby, 33. percentil</t>
  </si>
  <si>
    <t>Energie a služby, medián</t>
  </si>
  <si>
    <t>1+kk</t>
  </si>
  <si>
    <t>2+kk</t>
  </si>
  <si>
    <t>3+kk</t>
  </si>
  <si>
    <t>Energetický paušál</t>
  </si>
  <si>
    <t>Částka určená na úhradu nákladů spojených s užíváním bytu</t>
  </si>
  <si>
    <t>Velikostní kategorie obce</t>
  </si>
  <si>
    <t>Percentil</t>
  </si>
  <si>
    <t>5</t>
  </si>
  <si>
    <t>10</t>
  </si>
  <si>
    <t>25</t>
  </si>
  <si>
    <t>50</t>
  </si>
  <si>
    <t>75</t>
  </si>
  <si>
    <t>90</t>
  </si>
  <si>
    <t>95</t>
  </si>
  <si>
    <t>Počet společně posuzovaných osob</t>
  </si>
  <si>
    <t>Obec (velikostní kategorie obcí)</t>
  </si>
  <si>
    <t>Cena za 1 m2 dle hodnot v cenové mapě MF (vážený průměr za katastrální území, váženo počtem pronajatých bytů dle SLDB)</t>
  </si>
  <si>
    <t>Celkové náklady na bydlení v bytě o podlahové ploše na úrovni 25. percentilu nájemníků a výdajích na energie a služba na úrovni 33. percentilu</t>
  </si>
  <si>
    <t>Nájemné při 25. percentilu plochy</t>
  </si>
  <si>
    <t>Nájemné při mediánu plochy</t>
  </si>
  <si>
    <t>Celkové náklady na bydlení v bytě o podlahové ploše na mediánu nájemníků v Česku a výdajích na energie a služba na úrovni mediánu</t>
  </si>
  <si>
    <t>Podlahová plocha</t>
  </si>
  <si>
    <t>25. percentil</t>
  </si>
  <si>
    <t>Osob v domácnosti</t>
  </si>
  <si>
    <t>Výdaje na další energie a služby</t>
  </si>
  <si>
    <t>Další služby, 33. percentil</t>
  </si>
  <si>
    <t>Další služby, medián</t>
  </si>
  <si>
    <t>Dispozice</t>
  </si>
  <si>
    <t>Energie 33. percentil</t>
  </si>
  <si>
    <t>Medián</t>
  </si>
  <si>
    <t>Počet osob v domácnosti</t>
  </si>
  <si>
    <t>Základní částky</t>
  </si>
  <si>
    <t>Zranitelné domácnosti</t>
  </si>
  <si>
    <t>Nájemné, 75. percentil, (zranitelné domácnosti)</t>
  </si>
  <si>
    <t>Nájemné, 50. percentil 
(základní částka)</t>
  </si>
  <si>
    <t>Maximální uznatelné náklady pro výpočet složky bydlení dle návrhu MPSV pro domácnosti, které nejsou zranitelné</t>
  </si>
  <si>
    <t>Energetický paušál a částka</t>
  </si>
  <si>
    <t>O kolik jsou maximální uznatelné náklady nižší než aktuální obvyklé náklady na pronájem malého bytu?</t>
  </si>
  <si>
    <t>Základní částka, celkové maximální uznatelné náklady na bydlení</t>
  </si>
  <si>
    <t>Zranitelné domácnosti, celkové maximální uznatelné náklady na bydlení</t>
  </si>
  <si>
    <t>Tabulka A: Nájemné (Kč/měs.), které hradili příjemci příspěvku na bydlení v prvních 8 měsících roku 2023 - směrodatné částky pro stanovení normativních nákladů na bydlení pro rok 2024</t>
  </si>
  <si>
    <t>Zdroj: MMR (analýza dat o nájemném příjemců příspěvku na bydlené, které MPSV poskytlo MMR)</t>
  </si>
  <si>
    <t>Tabulka B: Maximální uznatelné náklady pro výpočet složky bydlení dle návrhu zákona o dávce státní sociální pomoci</t>
  </si>
  <si>
    <t>Zdroj: Nájemné – Tabulka A. Ostatní údaje: návrh zákona o dávce státní sociální pomoci (Sněmovní tisk 799).</t>
  </si>
  <si>
    <t>Tabulka C: Základní charakteristiky bydlení nájemníků v Česku (pouze nájemníci žijící v bytech v bytových domech, ne v rodinných domech)</t>
  </si>
  <si>
    <t>Zdroj: MMR (analýza dat Příjmy a životní podmínky domácností 2023)</t>
  </si>
  <si>
    <t>Tabulka D: Obvyklá cena nájemného bytu mimo novostavby dle cenové mapy Ministerstva financí ve vybraných městech (a skupinách měst) – základní cena nájemného bytu bez bezbariérového přístupu, bez balkonu, terasy, garáže, garážového stání, parkovací plochy a dalšího vybavení v roce 2024</t>
  </si>
  <si>
    <t xml:space="preserve">Zdroj: Ministerstvo financí (ceny v katastrálních územích); Český statistický úřad (počty pronajatých bytů v katastrálních územích); </t>
  </si>
  <si>
    <t>Tabulka E: Celkové náklady na bydlení včetně energií a dalších poplatků v nájemním bydlení v roce 2024 (aktuální obvyklá cena nájemného)</t>
  </si>
  <si>
    <t>Zdroj: Kalkulace  na základě dat v Tabulkách B a E</t>
  </si>
  <si>
    <t>Zdroj: Kalkulace na základě dat v Tabulkách C a 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</si>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</sst>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sz val="10"/>
      <name val="Arial"/>
      <family val="2"/>
      <charset val="238"/>
    </font>
    <font>
      <b/>
      <i/>
      <sz val="11"/>
      <color theme="5" tint="-0.249977111117893"/>
      <name val="Aptos Display"/>
      <family val="2"/>
      <scheme val="major"/>
    </font>
    <font>
      <sz val="11"/>
      <color theme="1"/>
      <name val="Aptos Display"/>
      <family val="2"/>
      <scheme val="major"/>
    </font>
    <font>
      <b/>
      <sz val="10"/>
      <color theme="1"/>
      <name val="Aptos Display"/>
      <family val="2"/>
      <scheme val="major"/>
    </font>
    <font>
      <sz val="10"/>
      <color theme="1"/>
      <name val="Aptos Display"/>
      <family val="2"/>
      <scheme val="major"/>
    </font>
    <font>
      <b/>
      <sz val="9"/>
      <color theme="1"/>
      <name val="Aptos Display"/>
      <family val="2"/>
      <scheme val="major"/>
    </font>
    <font>
      <sz val="9"/>
      <color theme="1"/>
      <name val="Aptos Display"/>
      <family val="2"/>
      <scheme val="major"/>
    </font>
    <font>
      <b/>
      <sz val="9"/>
      <name val="Aptos Display"/>
      <family val="2"/>
      <scheme val="major"/>
    </font>
    <font>
      <sz val="9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sz val="9"/>
      <color rgb="FFFF0000"/>
      <name val="Aptos Display"/>
      <family val="2"/>
      <scheme val="major"/>
    </font>
    <font>
      <sz val="11"/>
      <color rgb="FFFF0000"/>
      <name val="Aptos Display"/>
      <family val="2"/>
      <scheme val="major"/>
    </font>
    <font>
      <sz val="1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rgb="FF0078FF"/>
      </right>
      <top/>
      <bottom style="thin">
        <color rgb="FF0078FF"/>
      </bottom>
      <diagonal/>
    </border>
    <border>
      <left style="thin">
        <color rgb="FF0078FF"/>
      </left>
      <right style="thin">
        <color rgb="FF0078FF"/>
      </right>
      <top/>
      <bottom style="thin">
        <color rgb="FF0078FF"/>
      </bottom>
      <diagonal/>
    </border>
    <border>
      <left style="thin">
        <color rgb="FF0078FF"/>
      </left>
      <right/>
      <top/>
      <bottom style="thin">
        <color rgb="FF0078FF"/>
      </bottom>
      <diagonal/>
    </border>
    <border>
      <left/>
      <right style="thin">
        <color rgb="FF0078FF"/>
      </right>
      <top style="thin">
        <color rgb="FF0078FF"/>
      </top>
      <bottom style="thin">
        <color rgb="FF0078FF"/>
      </bottom>
      <diagonal/>
    </border>
    <border>
      <left style="thin">
        <color rgb="FF0078FF"/>
      </left>
      <right style="thin">
        <color rgb="FF0078FF"/>
      </right>
      <top style="thin">
        <color rgb="FF0078FF"/>
      </top>
      <bottom style="thin">
        <color rgb="FF0078FF"/>
      </bottom>
      <diagonal/>
    </border>
    <border>
      <left style="thin">
        <color rgb="FF0078FF"/>
      </left>
      <right/>
      <top style="thin">
        <color rgb="FF0078FF"/>
      </top>
      <bottom style="thin">
        <color rgb="FF0078FF"/>
      </bottom>
      <diagonal/>
    </border>
    <border>
      <left/>
      <right style="thin">
        <color rgb="FF0078FF"/>
      </right>
      <top style="thin">
        <color rgb="FF0078FF"/>
      </top>
      <bottom/>
      <diagonal/>
    </border>
    <border>
      <left style="thin">
        <color rgb="FF0078FF"/>
      </left>
      <right style="thin">
        <color rgb="FF0078FF"/>
      </right>
      <top style="thin">
        <color rgb="FF0078FF"/>
      </top>
      <bottom/>
      <diagonal/>
    </border>
    <border>
      <left style="thin">
        <color rgb="FF0078FF"/>
      </left>
      <right/>
      <top style="thin">
        <color rgb="FF0078FF"/>
      </top>
      <bottom/>
      <diagonal/>
    </border>
    <border>
      <left/>
      <right/>
      <top/>
      <bottom style="thin">
        <color rgb="FF0078FF"/>
      </bottom>
      <diagonal/>
    </border>
    <border>
      <left style="thin">
        <color rgb="FF0078FF"/>
      </left>
      <right style="thin">
        <color rgb="FF0078FF"/>
      </right>
      <top/>
      <bottom/>
      <diagonal/>
    </border>
    <border>
      <left/>
      <right style="thin">
        <color rgb="FF0078FF"/>
      </right>
      <top/>
      <bottom/>
      <diagonal/>
    </border>
    <border>
      <left/>
      <right/>
      <top/>
      <bottom style="thin">
        <color indexed="22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2" borderId="0" applyNumberFormat="0" applyBorder="0" applyAlignment="0" applyProtection="0"/>
    <xf numFmtId="0" fontId="2" fillId="0" borderId="0"/>
  </cellStyleXfs>
  <cellXfs count="9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/>
    <xf numFmtId="0" fontId="5" fillId="0" borderId="13" xfId="1" applyFont="1" applyBorder="1" applyAlignment="1">
      <alignment horizontal="center" wrapText="1"/>
    </xf>
    <xf numFmtId="0" fontId="5" fillId="0" borderId="12" xfId="1" applyFont="1" applyBorder="1" applyAlignment="1">
      <alignment horizontal="center" wrapText="1"/>
    </xf>
    <xf numFmtId="0" fontId="5" fillId="0" borderId="4" xfId="1" applyFont="1" applyBorder="1" applyAlignment="1">
      <alignment horizontal="center"/>
    </xf>
    <xf numFmtId="0" fontId="5" fillId="0" borderId="11" xfId="1" applyFont="1" applyBorder="1" applyAlignment="1">
      <alignment horizontal="center"/>
    </xf>
    <xf numFmtId="0" fontId="5" fillId="0" borderId="2" xfId="1" applyFont="1" applyBorder="1" applyAlignment="1">
      <alignment horizontal="center" wrapText="1"/>
    </xf>
    <xf numFmtId="0" fontId="5" fillId="0" borderId="3" xfId="1" applyFont="1" applyBorder="1" applyAlignment="1">
      <alignment horizontal="center" wrapText="1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5" fillId="0" borderId="8" xfId="1" applyFont="1" applyBorder="1" applyAlignment="1">
      <alignment horizontal="right" vertical="center"/>
    </xf>
    <xf numFmtId="0" fontId="6" fillId="0" borderId="6" xfId="1" applyFont="1" applyBorder="1" applyAlignment="1">
      <alignment horizontal="right" vertical="top" wrapText="1"/>
    </xf>
    <xf numFmtId="3" fontId="6" fillId="0" borderId="6" xfId="1" applyNumberFormat="1" applyFont="1" applyBorder="1" applyAlignment="1">
      <alignment horizontal="center" vertical="top"/>
    </xf>
    <xf numFmtId="3" fontId="6" fillId="0" borderId="7" xfId="1" applyNumberFormat="1" applyFont="1" applyBorder="1" applyAlignment="1">
      <alignment horizontal="center" vertical="top"/>
    </xf>
    <xf numFmtId="0" fontId="5" fillId="0" borderId="13" xfId="1" applyFont="1" applyBorder="1" applyAlignment="1">
      <alignment horizontal="right" vertical="center"/>
    </xf>
    <xf numFmtId="0" fontId="5" fillId="0" borderId="2" xfId="1" applyFont="1" applyBorder="1" applyAlignment="1">
      <alignment horizontal="right" vertical="center"/>
    </xf>
    <xf numFmtId="0" fontId="5" fillId="0" borderId="8" xfId="1" applyFont="1" applyBorder="1" applyAlignment="1">
      <alignment horizontal="right" vertical="center" wrapText="1"/>
    </xf>
    <xf numFmtId="0" fontId="5" fillId="0" borderId="13" xfId="1" applyFont="1" applyBorder="1" applyAlignment="1">
      <alignment horizontal="right" vertical="center" wrapText="1"/>
    </xf>
    <xf numFmtId="0" fontId="6" fillId="0" borderId="9" xfId="1" applyFont="1" applyBorder="1" applyAlignment="1">
      <alignment horizontal="right" vertical="top" wrapText="1"/>
    </xf>
    <xf numFmtId="3" fontId="6" fillId="0" borderId="9" xfId="1" applyNumberFormat="1" applyFont="1" applyBorder="1" applyAlignment="1">
      <alignment horizontal="center" vertical="top"/>
    </xf>
    <xf numFmtId="3" fontId="6" fillId="0" borderId="10" xfId="1" applyNumberFormat="1" applyFont="1" applyBorder="1" applyAlignment="1">
      <alignment horizontal="center" vertical="top"/>
    </xf>
    <xf numFmtId="0" fontId="6" fillId="0" borderId="0" xfId="0" applyFont="1" applyAlignment="1">
      <alignment vertical="center"/>
    </xf>
    <xf numFmtId="0" fontId="6" fillId="0" borderId="0" xfId="1" applyFont="1" applyAlignment="1">
      <alignment horizontal="right" vertical="top" wrapText="1"/>
    </xf>
    <xf numFmtId="3" fontId="6" fillId="0" borderId="0" xfId="1" applyNumberFormat="1" applyFont="1" applyAlignment="1">
      <alignment horizontal="center" vertical="top"/>
    </xf>
    <xf numFmtId="0" fontId="7" fillId="0" borderId="13" xfId="1" applyFont="1" applyBorder="1" applyAlignment="1">
      <alignment horizontal="right" wrapText="1"/>
    </xf>
    <xf numFmtId="3" fontId="7" fillId="0" borderId="4" xfId="1" applyNumberFormat="1" applyFont="1" applyBorder="1" applyAlignment="1">
      <alignment horizontal="center" wrapText="1"/>
    </xf>
    <xf numFmtId="3" fontId="7" fillId="0" borderId="11" xfId="1" applyNumberFormat="1" applyFont="1" applyBorder="1" applyAlignment="1">
      <alignment horizontal="center" wrapText="1"/>
    </xf>
    <xf numFmtId="3" fontId="7" fillId="0" borderId="2" xfId="1" applyNumberFormat="1" applyFont="1" applyBorder="1" applyAlignment="1">
      <alignment horizontal="center" wrapText="1"/>
    </xf>
    <xf numFmtId="0" fontId="7" fillId="0" borderId="4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7" fillId="0" borderId="2" xfId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7" fillId="0" borderId="2" xfId="1" applyFont="1" applyBorder="1" applyAlignment="1">
      <alignment horizontal="right" wrapText="1"/>
    </xf>
    <xf numFmtId="3" fontId="8" fillId="0" borderId="6" xfId="1" applyNumberFormat="1" applyFont="1" applyBorder="1" applyAlignment="1">
      <alignment horizontal="center" wrapText="1"/>
    </xf>
    <xf numFmtId="0" fontId="8" fillId="0" borderId="6" xfId="1" applyFont="1" applyBorder="1" applyAlignment="1">
      <alignment horizontal="right" wrapText="1"/>
    </xf>
    <xf numFmtId="0" fontId="8" fillId="0" borderId="6" xfId="1" applyFont="1" applyBorder="1" applyAlignment="1">
      <alignment horizontal="center" wrapText="1"/>
    </xf>
    <xf numFmtId="3" fontId="8" fillId="0" borderId="7" xfId="1" applyNumberFormat="1" applyFont="1" applyBorder="1" applyAlignment="1">
      <alignment horizontal="center" wrapText="1"/>
    </xf>
    <xf numFmtId="0" fontId="7" fillId="0" borderId="5" xfId="1" applyFont="1" applyBorder="1" applyAlignment="1">
      <alignment horizontal="right" vertical="top" wrapText="1"/>
    </xf>
    <xf numFmtId="3" fontId="8" fillId="0" borderId="6" xfId="1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4" fillId="0" borderId="0" xfId="0" applyNumberFormat="1" applyFont="1"/>
    <xf numFmtId="0" fontId="7" fillId="0" borderId="8" xfId="1" applyFont="1" applyBorder="1" applyAlignment="1">
      <alignment horizontal="right" vertical="top" wrapText="1"/>
    </xf>
    <xf numFmtId="3" fontId="8" fillId="0" borderId="9" xfId="1" applyNumberFormat="1" applyFont="1" applyBorder="1" applyAlignment="1">
      <alignment horizontal="center" vertical="top"/>
    </xf>
    <xf numFmtId="3" fontId="8" fillId="0" borderId="9" xfId="0" applyNumberFormat="1" applyFont="1" applyBorder="1" applyAlignment="1">
      <alignment horizontal="center" vertical="center"/>
    </xf>
    <xf numFmtId="3" fontId="8" fillId="0" borderId="10" xfId="0" applyNumberFormat="1" applyFont="1" applyBorder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3" fontId="8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left" vertical="top" wrapText="1"/>
    </xf>
    <xf numFmtId="3" fontId="8" fillId="0" borderId="0" xfId="1" applyNumberFormat="1" applyFont="1" applyAlignment="1">
      <alignment horizontal="center" vertical="top"/>
    </xf>
    <xf numFmtId="0" fontId="9" fillId="0" borderId="3" xfId="2" applyFont="1" applyBorder="1" applyAlignment="1">
      <alignment horizontal="center" wrapText="1"/>
    </xf>
    <xf numFmtId="0" fontId="9" fillId="0" borderId="4" xfId="2" applyFont="1" applyBorder="1" applyAlignment="1">
      <alignment horizontal="center" wrapText="1"/>
    </xf>
    <xf numFmtId="0" fontId="7" fillId="0" borderId="5" xfId="1" applyFont="1" applyBorder="1" applyAlignment="1">
      <alignment horizontal="right" wrapText="1"/>
    </xf>
    <xf numFmtId="0" fontId="9" fillId="0" borderId="6" xfId="2" applyFont="1" applyBorder="1" applyAlignment="1">
      <alignment horizontal="center" wrapText="1"/>
    </xf>
    <xf numFmtId="0" fontId="7" fillId="0" borderId="6" xfId="1" applyFont="1" applyBorder="1" applyAlignment="1">
      <alignment horizontal="center" wrapText="1"/>
    </xf>
    <xf numFmtId="0" fontId="7" fillId="0" borderId="7" xfId="1" applyFont="1" applyBorder="1" applyAlignment="1">
      <alignment horizontal="center" wrapText="1"/>
    </xf>
    <xf numFmtId="0" fontId="8" fillId="0" borderId="6" xfId="1" applyFont="1" applyBorder="1" applyAlignment="1">
      <alignment horizontal="right" vertical="top" wrapText="1"/>
    </xf>
    <xf numFmtId="3" fontId="7" fillId="0" borderId="6" xfId="1" applyNumberFormat="1" applyFont="1" applyBorder="1" applyAlignment="1">
      <alignment horizontal="center" vertical="top"/>
    </xf>
    <xf numFmtId="3" fontId="8" fillId="0" borderId="7" xfId="1" applyNumberFormat="1" applyFont="1" applyBorder="1" applyAlignment="1">
      <alignment horizontal="center" vertical="top"/>
    </xf>
    <xf numFmtId="0" fontId="8" fillId="0" borderId="9" xfId="1" applyFont="1" applyBorder="1" applyAlignment="1">
      <alignment horizontal="right" vertical="top" wrapText="1"/>
    </xf>
    <xf numFmtId="3" fontId="7" fillId="0" borderId="9" xfId="1" applyNumberFormat="1" applyFont="1" applyBorder="1" applyAlignment="1">
      <alignment horizontal="center" vertical="top"/>
    </xf>
    <xf numFmtId="3" fontId="8" fillId="0" borderId="10" xfId="1" applyNumberFormat="1" applyFont="1" applyBorder="1" applyAlignment="1">
      <alignment horizontal="center" vertical="top"/>
    </xf>
    <xf numFmtId="0" fontId="4" fillId="0" borderId="0" xfId="0" applyFont="1" applyAlignment="1">
      <alignment vertical="center"/>
    </xf>
    <xf numFmtId="0" fontId="7" fillId="0" borderId="0" xfId="1" applyFont="1" applyAlignment="1">
      <alignment horizontal="right" vertical="top" wrapText="1"/>
    </xf>
    <xf numFmtId="0" fontId="10" fillId="0" borderId="0" xfId="2" applyFont="1" applyAlignment="1">
      <alignment wrapText="1"/>
    </xf>
    <xf numFmtId="0" fontId="11" fillId="0" borderId="0" xfId="0" applyFont="1" applyAlignment="1">
      <alignment horizontal="center" wrapText="1"/>
    </xf>
    <xf numFmtId="0" fontId="7" fillId="0" borderId="6" xfId="1" applyFont="1" applyBorder="1" applyAlignment="1">
      <alignment horizontal="center"/>
    </xf>
    <xf numFmtId="0" fontId="7" fillId="0" borderId="7" xfId="1" applyFont="1" applyBorder="1" applyAlignment="1">
      <alignment horizontal="center"/>
    </xf>
    <xf numFmtId="0" fontId="10" fillId="0" borderId="0" xfId="2" applyFont="1" applyAlignment="1">
      <alignment horizontal="left" wrapText="1"/>
    </xf>
    <xf numFmtId="0" fontId="12" fillId="0" borderId="0" xfId="4" applyFont="1" applyAlignment="1">
      <alignment horizontal="center" vertical="top" wrapText="1"/>
    </xf>
    <xf numFmtId="0" fontId="10" fillId="0" borderId="0" xfId="2" applyFont="1" applyAlignment="1">
      <alignment horizontal="right" vertical="top" wrapText="1"/>
    </xf>
    <xf numFmtId="3" fontId="13" fillId="0" borderId="0" xfId="0" applyNumberFormat="1" applyFont="1"/>
    <xf numFmtId="0" fontId="10" fillId="0" borderId="14" xfId="2" applyFont="1" applyBorder="1" applyAlignment="1">
      <alignment horizontal="right" vertical="top" wrapText="1"/>
    </xf>
    <xf numFmtId="0" fontId="10" fillId="0" borderId="1" xfId="2" applyFont="1" applyBorder="1" applyAlignment="1">
      <alignment horizontal="right" vertical="top" wrapText="1"/>
    </xf>
    <xf numFmtId="0" fontId="14" fillId="0" borderId="0" xfId="0" applyFont="1" applyAlignment="1">
      <alignment horizontal="right"/>
    </xf>
    <xf numFmtId="0" fontId="8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14" fillId="0" borderId="0" xfId="0" applyFont="1" applyAlignment="1">
      <alignment horizontal="right" wrapText="1"/>
    </xf>
    <xf numFmtId="0" fontId="6" fillId="0" borderId="0" xfId="0" applyFont="1"/>
    <xf numFmtId="0" fontId="9" fillId="0" borderId="2" xfId="2" applyFont="1" applyBorder="1" applyAlignment="1">
      <alignment wrapText="1"/>
    </xf>
    <xf numFmtId="0" fontId="9" fillId="0" borderId="3" xfId="2" applyFont="1" applyBorder="1" applyAlignment="1">
      <alignment wrapText="1"/>
    </xf>
    <xf numFmtId="0" fontId="9" fillId="0" borderId="4" xfId="2" applyFont="1" applyBorder="1" applyAlignment="1">
      <alignment wrapText="1"/>
    </xf>
    <xf numFmtId="0" fontId="7" fillId="0" borderId="5" xfId="1" applyFont="1" applyBorder="1" applyAlignment="1">
      <alignment horizontal="center"/>
    </xf>
    <xf numFmtId="3" fontId="8" fillId="0" borderId="5" xfId="1" applyNumberFormat="1" applyFont="1" applyBorder="1" applyAlignment="1">
      <alignment horizontal="center" vertical="top"/>
    </xf>
    <xf numFmtId="0" fontId="8" fillId="0" borderId="5" xfId="1" applyFont="1" applyBorder="1" applyAlignment="1">
      <alignment horizontal="center"/>
    </xf>
    <xf numFmtId="3" fontId="8" fillId="0" borderId="8" xfId="1" applyNumberFormat="1" applyFont="1" applyBorder="1" applyAlignment="1">
      <alignment horizontal="center" vertical="top"/>
    </xf>
    <xf numFmtId="3" fontId="7" fillId="0" borderId="3" xfId="1" applyNumberFormat="1" applyFont="1" applyBorder="1" applyAlignment="1">
      <alignment horizontal="center" vertical="top" wrapText="1"/>
    </xf>
    <xf numFmtId="3" fontId="8" fillId="0" borderId="6" xfId="1" applyNumberFormat="1" applyFont="1" applyBorder="1" applyAlignment="1">
      <alignment horizontal="center" vertical="top" wrapText="1"/>
    </xf>
  </cellXfs>
  <cellStyles count="5">
    <cellStyle name="Normální" xfId="0" builtinId="0"/>
    <cellStyle name="Normální_List1" xfId="4" xr:uid="{CE2B3B6D-66D9-4CE2-9966-527D6ACE00A3}"/>
    <cellStyle name="Normální_naklady_bydleni" xfId="2" xr:uid="{8F19CE1E-4F54-4B8D-A28E-5CEEDCA6A88A}"/>
    <cellStyle name="Normální_normativy" xfId="1" xr:uid="{48C6392C-79FD-49AC-8A12-6B73315BDD18}"/>
    <cellStyle name="Správně 2" xfId="3" xr:uid="{2E0E7E7F-ACD2-4A5D-9C7E-758840534097}"/>
  </cellStyles>
  <dxfs count="0"/>
  <tableStyles count="0" defaultTableStyle="TableStyleMedium2" defaultPivotStyle="PivotStyleLight16"/>
  <colors>
    <mruColors>
      <color rgb="FF0078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BD535-4218-4624-81AF-8ACD8229B670}">
  <dimension ref="A1:V126"/>
  <sheetViews>
    <sheetView tabSelected="1" topLeftCell="A57" zoomScale="85" zoomScaleNormal="85" workbookViewId="0">
      <selection activeCell="O75" sqref="A1:XFD1048576"/>
    </sheetView>
  </sheetViews>
  <sheetFormatPr defaultRowHeight="15" x14ac:dyDescent="0.25"/>
  <cols>
    <col min="1" max="1" width="23.42578125" style="2" customWidth="1"/>
    <col min="2" max="3" width="12.5703125" style="2" customWidth="1"/>
    <col min="4" max="8" width="8.85546875" style="2" customWidth="1"/>
    <col min="9" max="9" width="10.42578125" style="2" customWidth="1"/>
    <col min="10" max="10" width="8.85546875" style="2" customWidth="1"/>
    <col min="11" max="11" width="10" style="2" customWidth="1"/>
    <col min="12" max="15" width="7.85546875" style="2" customWidth="1"/>
    <col min="16" max="16" width="9.140625" style="2"/>
    <col min="17" max="17" width="8.7109375" style="2" customWidth="1"/>
    <col min="18" max="19" width="9.140625" style="2"/>
    <col min="20" max="20" width="12.140625" style="2" customWidth="1"/>
    <col min="21" max="16384" width="9.140625" style="2"/>
  </cols>
  <sheetData>
    <row r="1" spans="1:9" x14ac:dyDescent="0.25">
      <c r="A1" s="1" t="s">
        <v>68</v>
      </c>
    </row>
    <row r="2" spans="1:9" x14ac:dyDescent="0.25">
      <c r="A2" s="3" t="s">
        <v>42</v>
      </c>
      <c r="B2" s="4" t="s">
        <v>33</v>
      </c>
      <c r="C2" s="5" t="s">
        <v>34</v>
      </c>
      <c r="D2" s="6"/>
      <c r="E2" s="6"/>
      <c r="F2" s="6"/>
      <c r="G2" s="6"/>
      <c r="H2" s="6"/>
      <c r="I2" s="6"/>
    </row>
    <row r="3" spans="1:9" x14ac:dyDescent="0.25">
      <c r="A3" s="7"/>
      <c r="B3" s="8"/>
      <c r="C3" s="9" t="s">
        <v>35</v>
      </c>
      <c r="D3" s="9" t="s">
        <v>36</v>
      </c>
      <c r="E3" s="9" t="s">
        <v>37</v>
      </c>
      <c r="F3" s="9" t="s">
        <v>38</v>
      </c>
      <c r="G3" s="9" t="s">
        <v>39</v>
      </c>
      <c r="H3" s="9" t="s">
        <v>40</v>
      </c>
      <c r="I3" s="10" t="s">
        <v>41</v>
      </c>
    </row>
    <row r="4" spans="1:9" x14ac:dyDescent="0.25">
      <c r="A4" s="11">
        <v>1</v>
      </c>
      <c r="B4" s="12" t="s">
        <v>0</v>
      </c>
      <c r="C4" s="13">
        <v>3064</v>
      </c>
      <c r="D4" s="13">
        <v>3991</v>
      </c>
      <c r="E4" s="13">
        <v>5811</v>
      </c>
      <c r="F4" s="13">
        <v>8351</v>
      </c>
      <c r="G4" s="13">
        <v>11000</v>
      </c>
      <c r="H4" s="13">
        <v>13600</v>
      </c>
      <c r="I4" s="14">
        <v>15043</v>
      </c>
    </row>
    <row r="5" spans="1:9" ht="27" x14ac:dyDescent="0.25">
      <c r="A5" s="15"/>
      <c r="B5" s="12" t="s">
        <v>1</v>
      </c>
      <c r="C5" s="13">
        <v>2470</v>
      </c>
      <c r="D5" s="13">
        <v>3204</v>
      </c>
      <c r="E5" s="13">
        <v>4450</v>
      </c>
      <c r="F5" s="13">
        <v>6112</v>
      </c>
      <c r="G5" s="13">
        <v>8000</v>
      </c>
      <c r="H5" s="13">
        <v>10313.33</v>
      </c>
      <c r="I5" s="14">
        <v>11800</v>
      </c>
    </row>
    <row r="6" spans="1:9" ht="27" x14ac:dyDescent="0.25">
      <c r="A6" s="16"/>
      <c r="B6" s="12" t="s">
        <v>2</v>
      </c>
      <c r="C6" s="13">
        <v>1480</v>
      </c>
      <c r="D6" s="13">
        <v>2000</v>
      </c>
      <c r="E6" s="13">
        <v>3216</v>
      </c>
      <c r="F6" s="13">
        <v>5000</v>
      </c>
      <c r="G6" s="13">
        <v>7072</v>
      </c>
      <c r="H6" s="13">
        <v>9691</v>
      </c>
      <c r="I6" s="14">
        <v>11333.33</v>
      </c>
    </row>
    <row r="7" spans="1:9" x14ac:dyDescent="0.25">
      <c r="A7" s="11">
        <v>2</v>
      </c>
      <c r="B7" s="12" t="s">
        <v>0</v>
      </c>
      <c r="C7" s="13">
        <v>3990</v>
      </c>
      <c r="D7" s="13">
        <v>5124</v>
      </c>
      <c r="E7" s="13">
        <v>8000</v>
      </c>
      <c r="F7" s="13">
        <v>11000</v>
      </c>
      <c r="G7" s="13">
        <v>13500</v>
      </c>
      <c r="H7" s="13">
        <v>16000</v>
      </c>
      <c r="I7" s="14">
        <v>18000</v>
      </c>
    </row>
    <row r="8" spans="1:9" ht="27" x14ac:dyDescent="0.25">
      <c r="A8" s="15"/>
      <c r="B8" s="12" t="s">
        <v>1</v>
      </c>
      <c r="C8" s="13">
        <v>3362</v>
      </c>
      <c r="D8" s="13">
        <v>4162</v>
      </c>
      <c r="E8" s="13">
        <v>5700</v>
      </c>
      <c r="F8" s="13">
        <v>7500</v>
      </c>
      <c r="G8" s="13">
        <v>9966</v>
      </c>
      <c r="H8" s="13">
        <v>12000</v>
      </c>
      <c r="I8" s="14">
        <v>13500</v>
      </c>
    </row>
    <row r="9" spans="1:9" ht="27" x14ac:dyDescent="0.25">
      <c r="A9" s="16"/>
      <c r="B9" s="12" t="s">
        <v>2</v>
      </c>
      <c r="C9" s="13">
        <v>2130</v>
      </c>
      <c r="D9" s="13">
        <v>2948</v>
      </c>
      <c r="E9" s="13">
        <v>4633</v>
      </c>
      <c r="F9" s="13">
        <v>6550</v>
      </c>
      <c r="G9" s="13">
        <v>8837.2000000000007</v>
      </c>
      <c r="H9" s="13">
        <v>11000</v>
      </c>
      <c r="I9" s="14">
        <v>12666.67</v>
      </c>
    </row>
    <row r="10" spans="1:9" x14ac:dyDescent="0.25">
      <c r="A10" s="11">
        <v>3</v>
      </c>
      <c r="B10" s="12" t="s">
        <v>0</v>
      </c>
      <c r="C10" s="13">
        <v>4752</v>
      </c>
      <c r="D10" s="13">
        <v>6126.7999999999993</v>
      </c>
      <c r="E10" s="13">
        <v>9622.25</v>
      </c>
      <c r="F10" s="13">
        <v>12626</v>
      </c>
      <c r="G10" s="13">
        <v>15200</v>
      </c>
      <c r="H10" s="13">
        <v>18000</v>
      </c>
      <c r="I10" s="14">
        <v>20000</v>
      </c>
    </row>
    <row r="11" spans="1:9" ht="27" x14ac:dyDescent="0.25">
      <c r="A11" s="15"/>
      <c r="B11" s="12" t="s">
        <v>1</v>
      </c>
      <c r="C11" s="13">
        <v>3666.67</v>
      </c>
      <c r="D11" s="13">
        <v>4636</v>
      </c>
      <c r="E11" s="13">
        <v>6448.67</v>
      </c>
      <c r="F11" s="13">
        <v>8592</v>
      </c>
      <c r="G11" s="13">
        <v>11033</v>
      </c>
      <c r="H11" s="13">
        <v>13500</v>
      </c>
      <c r="I11" s="14">
        <v>15000</v>
      </c>
    </row>
    <row r="12" spans="1:9" ht="27" x14ac:dyDescent="0.25">
      <c r="A12" s="16"/>
      <c r="B12" s="12" t="s">
        <v>2</v>
      </c>
      <c r="C12" s="13">
        <v>2679</v>
      </c>
      <c r="D12" s="13">
        <v>3586.5</v>
      </c>
      <c r="E12" s="13">
        <v>5445</v>
      </c>
      <c r="F12" s="13">
        <v>7500</v>
      </c>
      <c r="G12" s="13">
        <v>10000</v>
      </c>
      <c r="H12" s="13">
        <v>12000</v>
      </c>
      <c r="I12" s="14">
        <v>14000</v>
      </c>
    </row>
    <row r="13" spans="1:9" x14ac:dyDescent="0.25">
      <c r="A13" s="11">
        <v>4</v>
      </c>
      <c r="B13" s="12" t="s">
        <v>0</v>
      </c>
      <c r="C13" s="13">
        <v>4798</v>
      </c>
      <c r="D13" s="13">
        <v>6069.33</v>
      </c>
      <c r="E13" s="13">
        <v>9800</v>
      </c>
      <c r="F13" s="13">
        <v>13316.67</v>
      </c>
      <c r="G13" s="13">
        <v>16500</v>
      </c>
      <c r="H13" s="13">
        <v>19700</v>
      </c>
      <c r="I13" s="14">
        <v>22000</v>
      </c>
    </row>
    <row r="14" spans="1:9" ht="27" x14ac:dyDescent="0.25">
      <c r="A14" s="15"/>
      <c r="B14" s="12" t="s">
        <v>1</v>
      </c>
      <c r="C14" s="13">
        <v>4000</v>
      </c>
      <c r="D14" s="13">
        <v>4860</v>
      </c>
      <c r="E14" s="13">
        <v>6500</v>
      </c>
      <c r="F14" s="13">
        <v>8680</v>
      </c>
      <c r="G14" s="13">
        <v>11580</v>
      </c>
      <c r="H14" s="13">
        <v>14000</v>
      </c>
      <c r="I14" s="14">
        <v>15701.666499999976</v>
      </c>
    </row>
    <row r="15" spans="1:9" ht="27" x14ac:dyDescent="0.25">
      <c r="A15" s="16"/>
      <c r="B15" s="12" t="s">
        <v>2</v>
      </c>
      <c r="C15" s="13">
        <v>2800</v>
      </c>
      <c r="D15" s="13">
        <v>3842.67</v>
      </c>
      <c r="E15" s="13">
        <v>5700</v>
      </c>
      <c r="F15" s="13">
        <v>8000</v>
      </c>
      <c r="G15" s="13">
        <v>10200</v>
      </c>
      <c r="H15" s="13">
        <v>13000</v>
      </c>
      <c r="I15" s="14">
        <v>15000</v>
      </c>
    </row>
    <row r="16" spans="1:9" x14ac:dyDescent="0.25">
      <c r="A16" s="17" t="s">
        <v>24</v>
      </c>
      <c r="B16" s="12" t="s">
        <v>0</v>
      </c>
      <c r="C16" s="13">
        <v>4642</v>
      </c>
      <c r="D16" s="13">
        <v>5746.67</v>
      </c>
      <c r="E16" s="13">
        <v>9000</v>
      </c>
      <c r="F16" s="13">
        <v>13000</v>
      </c>
      <c r="G16" s="13">
        <v>16700</v>
      </c>
      <c r="H16" s="13">
        <v>20000</v>
      </c>
      <c r="I16" s="14">
        <v>22666.67</v>
      </c>
    </row>
    <row r="17" spans="1:20" ht="27" x14ac:dyDescent="0.25">
      <c r="A17" s="18"/>
      <c r="B17" s="12" t="s">
        <v>1</v>
      </c>
      <c r="C17" s="13">
        <v>4000</v>
      </c>
      <c r="D17" s="13">
        <v>4965</v>
      </c>
      <c r="E17" s="13">
        <v>6469</v>
      </c>
      <c r="F17" s="13">
        <v>8477</v>
      </c>
      <c r="G17" s="13">
        <v>11000</v>
      </c>
      <c r="H17" s="13">
        <v>14000</v>
      </c>
      <c r="I17" s="14">
        <v>15830.67</v>
      </c>
    </row>
    <row r="18" spans="1:20" ht="27" x14ac:dyDescent="0.25">
      <c r="A18" s="18"/>
      <c r="B18" s="19" t="s">
        <v>2</v>
      </c>
      <c r="C18" s="20">
        <v>2903</v>
      </c>
      <c r="D18" s="20">
        <v>4000</v>
      </c>
      <c r="E18" s="20">
        <v>5975.5</v>
      </c>
      <c r="F18" s="20">
        <v>8000</v>
      </c>
      <c r="G18" s="20">
        <v>10240</v>
      </c>
      <c r="H18" s="20">
        <v>13220</v>
      </c>
      <c r="I18" s="21">
        <v>15000</v>
      </c>
    </row>
    <row r="19" spans="1:20" x14ac:dyDescent="0.25">
      <c r="A19" s="22" t="s">
        <v>69</v>
      </c>
      <c r="B19" s="23"/>
      <c r="C19" s="24"/>
      <c r="D19" s="24"/>
      <c r="E19" s="24"/>
      <c r="F19" s="24"/>
      <c r="G19" s="24"/>
      <c r="H19" s="24"/>
      <c r="I19" s="24"/>
    </row>
    <row r="20" spans="1:20" x14ac:dyDescent="0.25">
      <c r="A20" s="23"/>
      <c r="B20" s="24"/>
      <c r="C20" s="24"/>
      <c r="D20" s="24"/>
      <c r="E20" s="24"/>
      <c r="F20" s="24"/>
      <c r="G20" s="24"/>
      <c r="H20" s="24"/>
      <c r="I20" s="24"/>
    </row>
    <row r="21" spans="1:20" x14ac:dyDescent="0.25">
      <c r="A21" s="23"/>
      <c r="B21" s="24"/>
      <c r="C21" s="24"/>
      <c r="D21" s="24"/>
      <c r="E21" s="24"/>
      <c r="F21" s="24"/>
      <c r="G21" s="24"/>
      <c r="H21" s="24"/>
      <c r="I21" s="24"/>
    </row>
    <row r="22" spans="1:20" x14ac:dyDescent="0.25">
      <c r="A22" s="1" t="s">
        <v>70</v>
      </c>
    </row>
    <row r="23" spans="1:20" ht="30" x14ac:dyDescent="0.25">
      <c r="A23" s="25" t="s">
        <v>42</v>
      </c>
      <c r="B23" s="26" t="s">
        <v>62</v>
      </c>
      <c r="C23" s="27"/>
      <c r="D23" s="28"/>
      <c r="E23" s="29" t="s">
        <v>61</v>
      </c>
      <c r="F23" s="30"/>
      <c r="G23" s="31"/>
      <c r="H23" s="29" t="s">
        <v>59</v>
      </c>
      <c r="I23" s="31"/>
      <c r="J23" s="32" t="s">
        <v>60</v>
      </c>
      <c r="K23" s="33"/>
      <c r="L23" s="26" t="s">
        <v>66</v>
      </c>
      <c r="M23" s="27"/>
      <c r="N23" s="28"/>
      <c r="O23" s="26" t="s">
        <v>67</v>
      </c>
      <c r="P23" s="27"/>
      <c r="Q23" s="27"/>
      <c r="S23" s="34" t="s">
        <v>59</v>
      </c>
      <c r="T23" s="34" t="s">
        <v>60</v>
      </c>
    </row>
    <row r="24" spans="1:20" ht="84.75" x14ac:dyDescent="0.25">
      <c r="A24" s="35"/>
      <c r="B24" s="36" t="s">
        <v>0</v>
      </c>
      <c r="C24" s="36" t="s">
        <v>1</v>
      </c>
      <c r="D24" s="36" t="s">
        <v>2</v>
      </c>
      <c r="E24" s="37" t="s">
        <v>0</v>
      </c>
      <c r="F24" s="36" t="s">
        <v>1</v>
      </c>
      <c r="G24" s="36" t="s">
        <v>2</v>
      </c>
      <c r="H24" s="38" t="s">
        <v>31</v>
      </c>
      <c r="I24" s="36" t="s">
        <v>32</v>
      </c>
      <c r="J24" s="38" t="s">
        <v>31</v>
      </c>
      <c r="K24" s="36" t="s">
        <v>32</v>
      </c>
      <c r="L24" s="36" t="s">
        <v>0</v>
      </c>
      <c r="M24" s="36" t="s">
        <v>1</v>
      </c>
      <c r="N24" s="36" t="s">
        <v>2</v>
      </c>
      <c r="O24" s="37" t="s">
        <v>0</v>
      </c>
      <c r="P24" s="36" t="s">
        <v>1</v>
      </c>
      <c r="Q24" s="39" t="s">
        <v>2</v>
      </c>
      <c r="S24" s="38" t="s">
        <v>64</v>
      </c>
      <c r="T24" s="38" t="s">
        <v>64</v>
      </c>
    </row>
    <row r="25" spans="1:20" x14ac:dyDescent="0.25">
      <c r="A25" s="40">
        <v>1</v>
      </c>
      <c r="B25" s="41">
        <v>8351</v>
      </c>
      <c r="C25" s="41">
        <v>6112</v>
      </c>
      <c r="D25" s="41">
        <v>5000</v>
      </c>
      <c r="E25" s="41">
        <v>11000</v>
      </c>
      <c r="F25" s="41">
        <v>8000</v>
      </c>
      <c r="G25" s="41">
        <v>7072</v>
      </c>
      <c r="H25" s="41">
        <v>2500</v>
      </c>
      <c r="I25" s="41">
        <v>880</v>
      </c>
      <c r="J25" s="41">
        <f>H25*1.5</f>
        <v>3750</v>
      </c>
      <c r="K25" s="41">
        <f>I25*1.5</f>
        <v>1320</v>
      </c>
      <c r="L25" s="42">
        <f>B25+$S25</f>
        <v>11731</v>
      </c>
      <c r="M25" s="42">
        <f>C25+$S25</f>
        <v>9492</v>
      </c>
      <c r="N25" s="42">
        <f>D25+$S25</f>
        <v>8380</v>
      </c>
      <c r="O25" s="42">
        <f>E25+$T25</f>
        <v>16070</v>
      </c>
      <c r="P25" s="42">
        <f t="shared" ref="P25:Q29" si="0">F25+$T25</f>
        <v>13070</v>
      </c>
      <c r="Q25" s="43">
        <f t="shared" si="0"/>
        <v>12142</v>
      </c>
      <c r="S25" s="44">
        <f>+H25+I25</f>
        <v>3380</v>
      </c>
      <c r="T25" s="44">
        <f>+K25+J25</f>
        <v>5070</v>
      </c>
    </row>
    <row r="26" spans="1:20" x14ac:dyDescent="0.25">
      <c r="A26" s="40">
        <v>2</v>
      </c>
      <c r="B26" s="41">
        <v>11000</v>
      </c>
      <c r="C26" s="41">
        <v>7500</v>
      </c>
      <c r="D26" s="41">
        <v>6550</v>
      </c>
      <c r="E26" s="41">
        <v>13500</v>
      </c>
      <c r="F26" s="41">
        <v>9966</v>
      </c>
      <c r="G26" s="41">
        <v>8837.2000000000007</v>
      </c>
      <c r="H26" s="41">
        <v>3000</v>
      </c>
      <c r="I26" s="41">
        <v>1240</v>
      </c>
      <c r="J26" s="41">
        <f t="shared" ref="J26:K29" si="1">H26*1.5</f>
        <v>4500</v>
      </c>
      <c r="K26" s="41">
        <f t="shared" si="1"/>
        <v>1860</v>
      </c>
      <c r="L26" s="42">
        <f t="shared" ref="L26:L29" si="2">B26+$S26</f>
        <v>15240</v>
      </c>
      <c r="M26" s="42">
        <f t="shared" ref="M26:N29" si="3">C26+$S26</f>
        <v>11740</v>
      </c>
      <c r="N26" s="42">
        <f t="shared" si="3"/>
        <v>10790</v>
      </c>
      <c r="O26" s="42">
        <f t="shared" ref="O26:O29" si="4">E26+$T26</f>
        <v>19860</v>
      </c>
      <c r="P26" s="42">
        <f t="shared" si="0"/>
        <v>16326</v>
      </c>
      <c r="Q26" s="43">
        <f t="shared" si="0"/>
        <v>15197.2</v>
      </c>
      <c r="S26" s="44">
        <f>+H26+I26</f>
        <v>4240</v>
      </c>
      <c r="T26" s="44">
        <f t="shared" ref="T26:T29" si="5">+K26+J26</f>
        <v>6360</v>
      </c>
    </row>
    <row r="27" spans="1:20" x14ac:dyDescent="0.25">
      <c r="A27" s="40">
        <v>3</v>
      </c>
      <c r="B27" s="41">
        <v>12626</v>
      </c>
      <c r="C27" s="41">
        <v>8592</v>
      </c>
      <c r="D27" s="41">
        <v>7500</v>
      </c>
      <c r="E27" s="41">
        <v>15200</v>
      </c>
      <c r="F27" s="41">
        <v>11033</v>
      </c>
      <c r="G27" s="41">
        <v>10000</v>
      </c>
      <c r="H27" s="41">
        <v>3500</v>
      </c>
      <c r="I27" s="41">
        <v>1600</v>
      </c>
      <c r="J27" s="41">
        <f t="shared" si="1"/>
        <v>5250</v>
      </c>
      <c r="K27" s="41">
        <f t="shared" si="1"/>
        <v>2400</v>
      </c>
      <c r="L27" s="42">
        <f t="shared" si="2"/>
        <v>17726</v>
      </c>
      <c r="M27" s="42">
        <f t="shared" si="3"/>
        <v>13692</v>
      </c>
      <c r="N27" s="42">
        <f t="shared" si="3"/>
        <v>12600</v>
      </c>
      <c r="O27" s="42">
        <f t="shared" si="4"/>
        <v>22850</v>
      </c>
      <c r="P27" s="42">
        <f t="shared" si="0"/>
        <v>18683</v>
      </c>
      <c r="Q27" s="43">
        <f t="shared" si="0"/>
        <v>17650</v>
      </c>
      <c r="S27" s="44">
        <f>+H27+I27</f>
        <v>5100</v>
      </c>
      <c r="T27" s="44">
        <f t="shared" si="5"/>
        <v>7650</v>
      </c>
    </row>
    <row r="28" spans="1:20" x14ac:dyDescent="0.25">
      <c r="A28" s="40">
        <v>4</v>
      </c>
      <c r="B28" s="41">
        <v>13316.67</v>
      </c>
      <c r="C28" s="41">
        <v>8680</v>
      </c>
      <c r="D28" s="41">
        <v>8000</v>
      </c>
      <c r="E28" s="41">
        <v>16500</v>
      </c>
      <c r="F28" s="41">
        <v>11580</v>
      </c>
      <c r="G28" s="41">
        <v>10200</v>
      </c>
      <c r="H28" s="41">
        <v>4000</v>
      </c>
      <c r="I28" s="41">
        <v>1710</v>
      </c>
      <c r="J28" s="41">
        <f t="shared" si="1"/>
        <v>6000</v>
      </c>
      <c r="K28" s="41">
        <f t="shared" si="1"/>
        <v>2565</v>
      </c>
      <c r="L28" s="42">
        <f t="shared" si="2"/>
        <v>19026.669999999998</v>
      </c>
      <c r="M28" s="42">
        <f t="shared" si="3"/>
        <v>14390</v>
      </c>
      <c r="N28" s="42">
        <f t="shared" si="3"/>
        <v>13710</v>
      </c>
      <c r="O28" s="42">
        <f t="shared" si="4"/>
        <v>25065</v>
      </c>
      <c r="P28" s="42">
        <f t="shared" si="0"/>
        <v>20145</v>
      </c>
      <c r="Q28" s="43">
        <f t="shared" si="0"/>
        <v>18765</v>
      </c>
      <c r="S28" s="44">
        <f>+H28+I28</f>
        <v>5710</v>
      </c>
      <c r="T28" s="44">
        <f t="shared" si="5"/>
        <v>8565</v>
      </c>
    </row>
    <row r="29" spans="1:20" x14ac:dyDescent="0.25">
      <c r="A29" s="45" t="s">
        <v>24</v>
      </c>
      <c r="B29" s="46">
        <v>13000</v>
      </c>
      <c r="C29" s="46">
        <v>8477</v>
      </c>
      <c r="D29" s="46">
        <v>8000</v>
      </c>
      <c r="E29" s="46">
        <v>16700</v>
      </c>
      <c r="F29" s="46">
        <v>11000</v>
      </c>
      <c r="G29" s="46">
        <v>10240</v>
      </c>
      <c r="H29" s="46">
        <v>4500</v>
      </c>
      <c r="I29" s="46">
        <v>1820</v>
      </c>
      <c r="J29" s="46">
        <f t="shared" si="1"/>
        <v>6750</v>
      </c>
      <c r="K29" s="46">
        <f t="shared" si="1"/>
        <v>2730</v>
      </c>
      <c r="L29" s="47">
        <f t="shared" si="2"/>
        <v>19320</v>
      </c>
      <c r="M29" s="47">
        <f t="shared" si="3"/>
        <v>14797</v>
      </c>
      <c r="N29" s="47">
        <f t="shared" si="3"/>
        <v>14320</v>
      </c>
      <c r="O29" s="47">
        <f t="shared" si="4"/>
        <v>26180</v>
      </c>
      <c r="P29" s="47">
        <f t="shared" si="0"/>
        <v>20480</v>
      </c>
      <c r="Q29" s="48">
        <f t="shared" si="0"/>
        <v>19720</v>
      </c>
      <c r="S29" s="44">
        <f>+H29+I29</f>
        <v>6320</v>
      </c>
      <c r="T29" s="44">
        <f t="shared" si="5"/>
        <v>9480</v>
      </c>
    </row>
    <row r="30" spans="1:20" x14ac:dyDescent="0.25">
      <c r="A30" s="49" t="s">
        <v>71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50"/>
      <c r="M30" s="50"/>
      <c r="N30" s="50"/>
      <c r="O30" s="50"/>
      <c r="P30" s="50"/>
      <c r="Q30" s="50"/>
      <c r="S30" s="44"/>
      <c r="T30" s="44"/>
    </row>
    <row r="31" spans="1:20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0"/>
      <c r="M31" s="50"/>
      <c r="N31" s="50"/>
      <c r="O31" s="50"/>
      <c r="P31" s="50"/>
      <c r="Q31" s="50"/>
      <c r="S31" s="44"/>
      <c r="T31" s="44"/>
    </row>
    <row r="32" spans="1:20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0"/>
      <c r="M32" s="50"/>
      <c r="N32" s="50"/>
      <c r="O32" s="50"/>
      <c r="P32" s="50"/>
      <c r="Q32" s="50"/>
      <c r="S32" s="44"/>
      <c r="T32" s="44"/>
    </row>
    <row r="33" spans="1:22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0"/>
      <c r="M33" s="50"/>
      <c r="N33" s="50"/>
      <c r="O33" s="50"/>
      <c r="P33" s="50"/>
      <c r="Q33" s="50"/>
      <c r="S33" s="44"/>
      <c r="T33" s="44"/>
    </row>
    <row r="34" spans="1:22" x14ac:dyDescent="0.25">
      <c r="A34" s="1" t="s">
        <v>72</v>
      </c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0"/>
      <c r="M34" s="50"/>
      <c r="N34" s="50"/>
      <c r="O34" s="50"/>
      <c r="P34" s="50"/>
      <c r="Q34" s="50"/>
      <c r="S34" s="44"/>
      <c r="T34" s="44"/>
    </row>
    <row r="35" spans="1:22" x14ac:dyDescent="0.25">
      <c r="A35" s="35" t="s">
        <v>58</v>
      </c>
      <c r="B35" s="53" t="s">
        <v>55</v>
      </c>
      <c r="C35" s="53" t="s">
        <v>49</v>
      </c>
      <c r="D35" s="53"/>
      <c r="E35" s="53" t="s">
        <v>52</v>
      </c>
      <c r="F35" s="53"/>
      <c r="G35" s="53"/>
      <c r="H35" s="53"/>
      <c r="I35" s="53"/>
      <c r="J35" s="54"/>
      <c r="K35" s="52"/>
      <c r="L35" s="50"/>
      <c r="M35" s="50"/>
      <c r="N35" s="50"/>
      <c r="O35" s="50"/>
      <c r="P35" s="50"/>
      <c r="Q35" s="50"/>
      <c r="S35" s="44"/>
      <c r="T35" s="44"/>
    </row>
    <row r="36" spans="1:22" ht="36.75" x14ac:dyDescent="0.25">
      <c r="A36" s="55" t="s">
        <v>51</v>
      </c>
      <c r="B36" s="56"/>
      <c r="C36" s="57" t="s">
        <v>50</v>
      </c>
      <c r="D36" s="57" t="s">
        <v>57</v>
      </c>
      <c r="E36" s="57" t="s">
        <v>56</v>
      </c>
      <c r="F36" s="57" t="s">
        <v>25</v>
      </c>
      <c r="G36" s="57" t="s">
        <v>53</v>
      </c>
      <c r="H36" s="57" t="s">
        <v>54</v>
      </c>
      <c r="I36" s="57" t="s">
        <v>26</v>
      </c>
      <c r="J36" s="58" t="s">
        <v>27</v>
      </c>
      <c r="K36" s="52"/>
      <c r="L36" s="50"/>
      <c r="M36" s="50"/>
      <c r="N36" s="50"/>
      <c r="O36" s="50"/>
      <c r="P36" s="50"/>
      <c r="Q36" s="50"/>
      <c r="S36" s="44"/>
      <c r="T36" s="44"/>
    </row>
    <row r="37" spans="1:22" x14ac:dyDescent="0.25">
      <c r="A37" s="40">
        <v>1</v>
      </c>
      <c r="B37" s="41" t="s">
        <v>28</v>
      </c>
      <c r="C37" s="41">
        <v>35</v>
      </c>
      <c r="D37" s="41">
        <v>49</v>
      </c>
      <c r="E37" s="41">
        <v>2899</v>
      </c>
      <c r="F37" s="41">
        <v>3613</v>
      </c>
      <c r="G37" s="59">
        <v>689</v>
      </c>
      <c r="H37" s="41">
        <v>920</v>
      </c>
      <c r="I37" s="60">
        <v>3588</v>
      </c>
      <c r="J37" s="61">
        <v>4533</v>
      </c>
      <c r="K37" s="52"/>
      <c r="L37" s="50"/>
      <c r="M37" s="50"/>
      <c r="N37" s="50"/>
      <c r="O37" s="50"/>
      <c r="P37" s="50"/>
      <c r="Q37" s="50"/>
      <c r="S37" s="44"/>
      <c r="T37" s="44"/>
    </row>
    <row r="38" spans="1:22" x14ac:dyDescent="0.25">
      <c r="A38" s="40">
        <v>2</v>
      </c>
      <c r="B38" s="41" t="s">
        <v>29</v>
      </c>
      <c r="C38" s="41">
        <v>50</v>
      </c>
      <c r="D38" s="41">
        <v>60</v>
      </c>
      <c r="E38" s="41">
        <v>3800</v>
      </c>
      <c r="F38" s="41">
        <v>4906</v>
      </c>
      <c r="G38" s="59">
        <v>1065</v>
      </c>
      <c r="H38" s="41">
        <v>1380</v>
      </c>
      <c r="I38" s="60">
        <v>4865</v>
      </c>
      <c r="J38" s="61">
        <v>6286</v>
      </c>
      <c r="K38" s="52"/>
      <c r="L38" s="50"/>
      <c r="M38" s="50"/>
      <c r="N38" s="50"/>
      <c r="O38" s="50"/>
      <c r="P38" s="50"/>
      <c r="Q38" s="50"/>
      <c r="S38" s="44"/>
      <c r="T38" s="44"/>
    </row>
    <row r="39" spans="1:22" x14ac:dyDescent="0.25">
      <c r="A39" s="40">
        <v>3</v>
      </c>
      <c r="B39" s="41" t="s">
        <v>29</v>
      </c>
      <c r="C39" s="41">
        <v>56</v>
      </c>
      <c r="D39" s="41">
        <v>68</v>
      </c>
      <c r="E39" s="41">
        <v>4243</v>
      </c>
      <c r="F39" s="41">
        <v>5326</v>
      </c>
      <c r="G39" s="59">
        <v>1353</v>
      </c>
      <c r="H39" s="41">
        <v>1728</v>
      </c>
      <c r="I39" s="60">
        <v>5596</v>
      </c>
      <c r="J39" s="61">
        <v>7054</v>
      </c>
      <c r="K39" s="52"/>
      <c r="L39" s="50"/>
      <c r="M39" s="50"/>
      <c r="N39" s="50"/>
      <c r="O39" s="50"/>
      <c r="P39" s="50"/>
      <c r="Q39" s="50"/>
      <c r="S39" s="44"/>
      <c r="T39" s="44"/>
    </row>
    <row r="40" spans="1:22" x14ac:dyDescent="0.25">
      <c r="A40" s="40">
        <v>4</v>
      </c>
      <c r="B40" s="41" t="s">
        <v>30</v>
      </c>
      <c r="C40" s="41">
        <v>60</v>
      </c>
      <c r="D40" s="41">
        <v>70</v>
      </c>
      <c r="E40" s="41">
        <v>4333</v>
      </c>
      <c r="F40" s="41">
        <v>5000</v>
      </c>
      <c r="G40" s="59">
        <v>1667</v>
      </c>
      <c r="H40" s="41">
        <v>2187</v>
      </c>
      <c r="I40" s="60">
        <v>6000</v>
      </c>
      <c r="J40" s="61">
        <v>7187</v>
      </c>
      <c r="K40" s="52"/>
      <c r="L40" s="50"/>
      <c r="M40" s="50"/>
      <c r="N40" s="50"/>
      <c r="O40" s="50"/>
      <c r="P40" s="50"/>
      <c r="Q40" s="50"/>
      <c r="S40" s="44"/>
      <c r="T40" s="44"/>
    </row>
    <row r="41" spans="1:22" x14ac:dyDescent="0.25">
      <c r="A41" s="45" t="s">
        <v>24</v>
      </c>
      <c r="B41" s="46" t="s">
        <v>30</v>
      </c>
      <c r="C41" s="46">
        <v>62</v>
      </c>
      <c r="D41" s="46">
        <v>75</v>
      </c>
      <c r="E41" s="46">
        <v>5326</v>
      </c>
      <c r="F41" s="46">
        <v>7000</v>
      </c>
      <c r="G41" s="62">
        <v>2019</v>
      </c>
      <c r="H41" s="46">
        <v>2648</v>
      </c>
      <c r="I41" s="63">
        <v>7345</v>
      </c>
      <c r="J41" s="64">
        <v>9648</v>
      </c>
      <c r="K41" s="52"/>
      <c r="L41" s="50"/>
      <c r="M41" s="50"/>
      <c r="N41" s="50"/>
      <c r="O41" s="50"/>
      <c r="P41" s="50"/>
      <c r="Q41" s="50"/>
      <c r="S41" s="44"/>
      <c r="T41" s="44"/>
    </row>
    <row r="42" spans="1:22" x14ac:dyDescent="0.25">
      <c r="A42" s="65" t="s">
        <v>73</v>
      </c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0"/>
      <c r="M42" s="50"/>
      <c r="N42" s="50"/>
      <c r="O42" s="50"/>
      <c r="P42" s="50"/>
      <c r="Q42" s="50"/>
      <c r="S42" s="44"/>
      <c r="T42" s="44"/>
    </row>
    <row r="43" spans="1:22" x14ac:dyDescent="0.25">
      <c r="A43" s="66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0"/>
      <c r="M43" s="50"/>
      <c r="N43" s="50"/>
      <c r="O43" s="50"/>
      <c r="P43" s="50"/>
      <c r="Q43" s="50"/>
      <c r="S43" s="44"/>
      <c r="T43" s="44"/>
    </row>
    <row r="44" spans="1:22" x14ac:dyDescent="0.25">
      <c r="A44" s="66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0"/>
      <c r="M44" s="50"/>
      <c r="N44" s="50"/>
      <c r="O44" s="50"/>
      <c r="P44" s="50"/>
      <c r="Q44" s="50"/>
      <c r="S44" s="44"/>
      <c r="T44" s="44"/>
    </row>
    <row r="45" spans="1:22" x14ac:dyDescent="0.25">
      <c r="A45" s="1" t="s">
        <v>74</v>
      </c>
    </row>
    <row r="46" spans="1:22" ht="61.5" customHeight="1" x14ac:dyDescent="0.25">
      <c r="A46" s="35" t="s">
        <v>43</v>
      </c>
      <c r="B46" s="53" t="s">
        <v>44</v>
      </c>
      <c r="C46" s="53"/>
      <c r="D46" s="53"/>
      <c r="E46" s="53"/>
      <c r="F46" s="53" t="s">
        <v>46</v>
      </c>
      <c r="G46" s="53"/>
      <c r="H46" s="53"/>
      <c r="I46" s="53"/>
      <c r="J46" s="53"/>
      <c r="K46" s="53" t="s">
        <v>47</v>
      </c>
      <c r="L46" s="53"/>
      <c r="M46" s="53"/>
      <c r="N46" s="53"/>
      <c r="O46" s="54"/>
      <c r="Q46" s="67"/>
      <c r="R46" s="68"/>
      <c r="S46" s="68"/>
      <c r="T46" s="68"/>
      <c r="U46" s="68"/>
      <c r="V46" s="68"/>
    </row>
    <row r="47" spans="1:22" x14ac:dyDescent="0.25">
      <c r="A47" s="55"/>
      <c r="B47" s="69" t="s">
        <v>3</v>
      </c>
      <c r="C47" s="69" t="s">
        <v>4</v>
      </c>
      <c r="D47" s="69" t="s">
        <v>5</v>
      </c>
      <c r="E47" s="69" t="s">
        <v>6</v>
      </c>
      <c r="F47" s="69">
        <v>1</v>
      </c>
      <c r="G47" s="69">
        <v>2</v>
      </c>
      <c r="H47" s="69">
        <v>3</v>
      </c>
      <c r="I47" s="69">
        <v>4</v>
      </c>
      <c r="J47" s="69" t="s">
        <v>24</v>
      </c>
      <c r="K47" s="69">
        <v>1</v>
      </c>
      <c r="L47" s="69">
        <v>2</v>
      </c>
      <c r="M47" s="69">
        <v>3</v>
      </c>
      <c r="N47" s="69">
        <v>4</v>
      </c>
      <c r="O47" s="70" t="s">
        <v>24</v>
      </c>
      <c r="Q47" s="71"/>
      <c r="R47" s="72"/>
      <c r="S47" s="72"/>
      <c r="T47" s="72"/>
      <c r="U47" s="72"/>
      <c r="V47" s="72"/>
    </row>
    <row r="48" spans="1:22" x14ac:dyDescent="0.25">
      <c r="A48" s="40" t="s">
        <v>7</v>
      </c>
      <c r="B48" s="41">
        <v>391.91</v>
      </c>
      <c r="C48" s="41">
        <v>350.13</v>
      </c>
      <c r="D48" s="41">
        <v>329.32</v>
      </c>
      <c r="E48" s="41">
        <v>325.61</v>
      </c>
      <c r="F48" s="41">
        <v>13716.85</v>
      </c>
      <c r="G48" s="41">
        <v>17506.5</v>
      </c>
      <c r="H48" s="41">
        <v>19607.28</v>
      </c>
      <c r="I48" s="41">
        <v>19759.2</v>
      </c>
      <c r="J48" s="41">
        <v>20417.84</v>
      </c>
      <c r="K48" s="41">
        <v>19203.59</v>
      </c>
      <c r="L48" s="41">
        <v>21007.8</v>
      </c>
      <c r="M48" s="41">
        <v>23808.84</v>
      </c>
      <c r="N48" s="41">
        <v>23052.399999999998</v>
      </c>
      <c r="O48" s="61">
        <v>24699</v>
      </c>
      <c r="Q48" s="73"/>
      <c r="R48" s="74"/>
      <c r="S48" s="74"/>
      <c r="T48" s="74"/>
      <c r="U48" s="74"/>
      <c r="V48" s="74"/>
    </row>
    <row r="49" spans="1:22" x14ac:dyDescent="0.25">
      <c r="A49" s="40" t="s">
        <v>8</v>
      </c>
      <c r="B49" s="41">
        <v>339.47</v>
      </c>
      <c r="C49" s="41">
        <v>289.14</v>
      </c>
      <c r="D49" s="41">
        <v>275.38</v>
      </c>
      <c r="E49" s="41">
        <v>275.07</v>
      </c>
      <c r="F49" s="41">
        <v>11881.45</v>
      </c>
      <c r="G49" s="41">
        <v>14457</v>
      </c>
      <c r="H49" s="41">
        <v>16191.84</v>
      </c>
      <c r="I49" s="41">
        <v>16522.8</v>
      </c>
      <c r="J49" s="41">
        <v>17073.560000000001</v>
      </c>
      <c r="K49" s="41">
        <v>16634.030000000002</v>
      </c>
      <c r="L49" s="41">
        <v>17348.399999999998</v>
      </c>
      <c r="M49" s="41">
        <v>19661.52</v>
      </c>
      <c r="N49" s="41">
        <v>19276.599999999999</v>
      </c>
      <c r="O49" s="61">
        <v>20653.5</v>
      </c>
      <c r="Q49" s="73"/>
      <c r="R49" s="74"/>
      <c r="S49" s="74"/>
      <c r="T49" s="74"/>
      <c r="U49" s="74"/>
      <c r="V49" s="74"/>
    </row>
    <row r="50" spans="1:22" x14ac:dyDescent="0.25">
      <c r="A50" s="40" t="s">
        <v>9</v>
      </c>
      <c r="B50" s="41">
        <v>187.7</v>
      </c>
      <c r="C50" s="41">
        <v>169.46</v>
      </c>
      <c r="D50" s="41">
        <v>167.72</v>
      </c>
      <c r="E50" s="41">
        <v>151.54</v>
      </c>
      <c r="F50" s="41">
        <v>6569.5</v>
      </c>
      <c r="G50" s="41">
        <v>8473</v>
      </c>
      <c r="H50" s="41">
        <v>9489.76</v>
      </c>
      <c r="I50" s="41">
        <v>10063.200000000001</v>
      </c>
      <c r="J50" s="41">
        <v>10398.64</v>
      </c>
      <c r="K50" s="41">
        <v>9197.2999999999993</v>
      </c>
      <c r="L50" s="41">
        <v>10167.6</v>
      </c>
      <c r="M50" s="41">
        <v>11523.28</v>
      </c>
      <c r="N50" s="41">
        <v>11740.4</v>
      </c>
      <c r="O50" s="61">
        <v>12579</v>
      </c>
      <c r="Q50" s="73"/>
      <c r="R50" s="74"/>
      <c r="S50" s="74"/>
      <c r="T50" s="74"/>
      <c r="U50" s="74"/>
      <c r="V50" s="74"/>
    </row>
    <row r="51" spans="1:22" x14ac:dyDescent="0.25">
      <c r="A51" s="40" t="s">
        <v>10</v>
      </c>
      <c r="B51" s="41">
        <v>218.16</v>
      </c>
      <c r="C51" s="41">
        <v>201.4</v>
      </c>
      <c r="D51" s="41">
        <v>199.84</v>
      </c>
      <c r="E51" s="41">
        <v>203.66</v>
      </c>
      <c r="F51" s="41">
        <v>7635.5999999999995</v>
      </c>
      <c r="G51" s="41">
        <v>10070</v>
      </c>
      <c r="H51" s="41">
        <v>11278.4</v>
      </c>
      <c r="I51" s="41">
        <v>11990.4</v>
      </c>
      <c r="J51" s="41">
        <v>12390.08</v>
      </c>
      <c r="K51" s="41">
        <v>10689.84</v>
      </c>
      <c r="L51" s="41">
        <v>12084</v>
      </c>
      <c r="M51" s="41">
        <v>13695.2</v>
      </c>
      <c r="N51" s="41">
        <v>13988.800000000001</v>
      </c>
      <c r="O51" s="61">
        <v>14988</v>
      </c>
      <c r="Q51" s="73"/>
      <c r="R51" s="74"/>
      <c r="S51" s="74"/>
      <c r="T51" s="74"/>
      <c r="U51" s="74"/>
      <c r="V51" s="74"/>
    </row>
    <row r="52" spans="1:22" x14ac:dyDescent="0.25">
      <c r="A52" s="40" t="s">
        <v>11</v>
      </c>
      <c r="B52" s="41">
        <v>258.95</v>
      </c>
      <c r="C52" s="41">
        <v>224.79</v>
      </c>
      <c r="D52" s="41">
        <v>213.49</v>
      </c>
      <c r="E52" s="41">
        <v>205.82</v>
      </c>
      <c r="F52" s="41">
        <v>9063.25</v>
      </c>
      <c r="G52" s="41">
        <v>11239.5</v>
      </c>
      <c r="H52" s="41">
        <v>12588.24</v>
      </c>
      <c r="I52" s="41">
        <v>12809.400000000001</v>
      </c>
      <c r="J52" s="41">
        <v>13236.380000000001</v>
      </c>
      <c r="K52" s="41">
        <v>12688.55</v>
      </c>
      <c r="L52" s="41">
        <v>13487.4</v>
      </c>
      <c r="M52" s="41">
        <v>15285.72</v>
      </c>
      <c r="N52" s="41">
        <v>14944.300000000001</v>
      </c>
      <c r="O52" s="61">
        <v>16011.75</v>
      </c>
      <c r="Q52" s="73"/>
      <c r="R52" s="74"/>
      <c r="S52" s="74"/>
      <c r="T52" s="74"/>
      <c r="U52" s="74"/>
      <c r="V52" s="74"/>
    </row>
    <row r="53" spans="1:22" x14ac:dyDescent="0.25">
      <c r="A53" s="40" t="s">
        <v>12</v>
      </c>
      <c r="B53" s="41">
        <v>259</v>
      </c>
      <c r="C53" s="41">
        <v>223.64</v>
      </c>
      <c r="D53" s="41">
        <v>206.91</v>
      </c>
      <c r="E53" s="41">
        <v>191.75</v>
      </c>
      <c r="F53" s="41">
        <v>9065</v>
      </c>
      <c r="G53" s="41">
        <v>11182</v>
      </c>
      <c r="H53" s="41">
        <v>12523.84</v>
      </c>
      <c r="I53" s="41">
        <v>12414.6</v>
      </c>
      <c r="J53" s="41">
        <v>12828.42</v>
      </c>
      <c r="K53" s="41">
        <v>12691</v>
      </c>
      <c r="L53" s="41">
        <v>13418.4</v>
      </c>
      <c r="M53" s="41">
        <v>15207.519999999999</v>
      </c>
      <c r="N53" s="41">
        <v>14483.699999999999</v>
      </c>
      <c r="O53" s="61">
        <v>15518.25</v>
      </c>
      <c r="Q53" s="75"/>
      <c r="R53" s="74"/>
      <c r="S53" s="74"/>
      <c r="T53" s="74"/>
      <c r="U53" s="74"/>
      <c r="V53" s="74"/>
    </row>
    <row r="54" spans="1:22" x14ac:dyDescent="0.25">
      <c r="A54" s="40" t="s">
        <v>13</v>
      </c>
      <c r="B54" s="41">
        <v>220.74</v>
      </c>
      <c r="C54" s="41">
        <v>191.09</v>
      </c>
      <c r="D54" s="41">
        <v>189.9</v>
      </c>
      <c r="E54" s="41">
        <v>179.76</v>
      </c>
      <c r="F54" s="41">
        <v>7725.9000000000005</v>
      </c>
      <c r="G54" s="41">
        <v>9554.5</v>
      </c>
      <c r="H54" s="41">
        <v>10701.04</v>
      </c>
      <c r="I54" s="41">
        <v>11394</v>
      </c>
      <c r="J54" s="41">
        <v>11773.800000000001</v>
      </c>
      <c r="K54" s="41">
        <v>10816.26</v>
      </c>
      <c r="L54" s="41">
        <v>11465.4</v>
      </c>
      <c r="M54" s="41">
        <v>12994.12</v>
      </c>
      <c r="N54" s="41">
        <v>13293</v>
      </c>
      <c r="O54" s="61">
        <v>14242.5</v>
      </c>
      <c r="Q54" s="76"/>
      <c r="R54" s="74"/>
      <c r="S54" s="74"/>
      <c r="T54" s="74"/>
      <c r="U54" s="74"/>
      <c r="V54" s="74"/>
    </row>
    <row r="55" spans="1:22" x14ac:dyDescent="0.25">
      <c r="A55" s="40" t="s">
        <v>14</v>
      </c>
      <c r="B55" s="41">
        <v>244.45</v>
      </c>
      <c r="C55" s="41">
        <v>218.25</v>
      </c>
      <c r="D55" s="41">
        <v>204.19</v>
      </c>
      <c r="E55" s="41">
        <v>202.21</v>
      </c>
      <c r="F55" s="41">
        <v>8555.75</v>
      </c>
      <c r="G55" s="41">
        <v>10912.5</v>
      </c>
      <c r="H55" s="41">
        <v>12222</v>
      </c>
      <c r="I55" s="41">
        <v>12251.4</v>
      </c>
      <c r="J55" s="41">
        <v>12659.78</v>
      </c>
      <c r="K55" s="41">
        <v>11978.05</v>
      </c>
      <c r="L55" s="41">
        <v>13095</v>
      </c>
      <c r="M55" s="41">
        <v>14841</v>
      </c>
      <c r="N55" s="41">
        <v>14293.3</v>
      </c>
      <c r="O55" s="61">
        <v>15314.25</v>
      </c>
      <c r="Q55" s="76"/>
      <c r="R55" s="74"/>
      <c r="S55" s="74"/>
      <c r="T55" s="74"/>
      <c r="U55" s="74"/>
      <c r="V55" s="74"/>
    </row>
    <row r="56" spans="1:22" x14ac:dyDescent="0.25">
      <c r="A56" s="40" t="s">
        <v>15</v>
      </c>
      <c r="B56" s="41">
        <v>282.49</v>
      </c>
      <c r="C56" s="41">
        <v>239.48</v>
      </c>
      <c r="D56" s="41">
        <v>222.89</v>
      </c>
      <c r="E56" s="41">
        <v>210.96</v>
      </c>
      <c r="F56" s="41">
        <v>9887.15</v>
      </c>
      <c r="G56" s="41">
        <v>11974</v>
      </c>
      <c r="H56" s="41">
        <v>13410.88</v>
      </c>
      <c r="I56" s="41">
        <v>13373.4</v>
      </c>
      <c r="J56" s="41">
        <v>13819.179999999998</v>
      </c>
      <c r="K56" s="41">
        <v>13842.01</v>
      </c>
      <c r="L56" s="41">
        <v>14368.8</v>
      </c>
      <c r="M56" s="41">
        <v>16284.64</v>
      </c>
      <c r="N56" s="41">
        <v>15602.3</v>
      </c>
      <c r="O56" s="61">
        <v>16716.75</v>
      </c>
      <c r="Q56" s="76"/>
      <c r="R56" s="74"/>
      <c r="S56" s="74"/>
      <c r="T56" s="74"/>
      <c r="U56" s="74"/>
      <c r="V56" s="74"/>
    </row>
    <row r="57" spans="1:22" x14ac:dyDescent="0.25">
      <c r="A57" s="40" t="s">
        <v>16</v>
      </c>
      <c r="B57" s="41">
        <v>289.05</v>
      </c>
      <c r="C57" s="41">
        <v>236.25</v>
      </c>
      <c r="D57" s="41">
        <v>219.21</v>
      </c>
      <c r="E57" s="41">
        <v>208.5</v>
      </c>
      <c r="F57" s="41">
        <v>10116.75</v>
      </c>
      <c r="G57" s="41">
        <v>11812.5</v>
      </c>
      <c r="H57" s="41">
        <v>13230</v>
      </c>
      <c r="I57" s="41">
        <v>13152.6</v>
      </c>
      <c r="J57" s="41">
        <v>13591.02</v>
      </c>
      <c r="K57" s="41">
        <v>14163.45</v>
      </c>
      <c r="L57" s="41">
        <v>14175</v>
      </c>
      <c r="M57" s="41">
        <v>16065</v>
      </c>
      <c r="N57" s="41">
        <v>15344.7</v>
      </c>
      <c r="O57" s="61">
        <v>16440.75</v>
      </c>
      <c r="Q57" s="76"/>
      <c r="R57" s="74"/>
      <c r="S57" s="74"/>
      <c r="T57" s="74"/>
      <c r="U57" s="74"/>
      <c r="V57" s="74"/>
    </row>
    <row r="58" spans="1:22" x14ac:dyDescent="0.25">
      <c r="A58" s="40" t="s">
        <v>17</v>
      </c>
      <c r="B58" s="41">
        <v>269.60000000000002</v>
      </c>
      <c r="C58" s="41">
        <v>218.23</v>
      </c>
      <c r="D58" s="41">
        <v>197.63</v>
      </c>
      <c r="E58" s="41">
        <v>186.41</v>
      </c>
      <c r="F58" s="41">
        <v>9436</v>
      </c>
      <c r="G58" s="41">
        <v>10911.5</v>
      </c>
      <c r="H58" s="41">
        <v>12220.88</v>
      </c>
      <c r="I58" s="41">
        <v>11857.8</v>
      </c>
      <c r="J58" s="41">
        <v>12253.06</v>
      </c>
      <c r="K58" s="41">
        <v>13210.400000000001</v>
      </c>
      <c r="L58" s="41">
        <v>13093.8</v>
      </c>
      <c r="M58" s="41">
        <v>14839.64</v>
      </c>
      <c r="N58" s="41">
        <v>13834.1</v>
      </c>
      <c r="O58" s="61">
        <v>14822.25</v>
      </c>
      <c r="Q58" s="76"/>
      <c r="R58" s="74"/>
      <c r="S58" s="74"/>
      <c r="T58" s="74"/>
      <c r="U58" s="74"/>
      <c r="V58" s="74"/>
    </row>
    <row r="59" spans="1:22" x14ac:dyDescent="0.25">
      <c r="A59" s="40" t="s">
        <v>18</v>
      </c>
      <c r="B59" s="41">
        <v>274.70999999999998</v>
      </c>
      <c r="C59" s="41">
        <v>234.92</v>
      </c>
      <c r="D59" s="41">
        <v>227.22</v>
      </c>
      <c r="E59" s="41">
        <v>215.11</v>
      </c>
      <c r="F59" s="41">
        <v>9614.8499999999985</v>
      </c>
      <c r="G59" s="41">
        <v>11746</v>
      </c>
      <c r="H59" s="41">
        <v>13155.519999999999</v>
      </c>
      <c r="I59" s="41">
        <v>13633.2</v>
      </c>
      <c r="J59" s="41">
        <v>14087.64</v>
      </c>
      <c r="K59" s="41">
        <v>13460.789999999999</v>
      </c>
      <c r="L59" s="41">
        <v>14095.199999999999</v>
      </c>
      <c r="M59" s="41">
        <v>15974.56</v>
      </c>
      <c r="N59" s="41">
        <v>15905.4</v>
      </c>
      <c r="O59" s="61">
        <v>17041.5</v>
      </c>
      <c r="Q59" s="76"/>
      <c r="R59" s="74"/>
      <c r="S59" s="74"/>
      <c r="T59" s="74"/>
      <c r="U59" s="74"/>
      <c r="V59" s="74"/>
    </row>
    <row r="60" spans="1:22" x14ac:dyDescent="0.25">
      <c r="A60" s="40" t="s">
        <v>19</v>
      </c>
      <c r="B60" s="41">
        <v>300.58999999999997</v>
      </c>
      <c r="C60" s="41">
        <v>237.23</v>
      </c>
      <c r="D60" s="41">
        <v>215.78</v>
      </c>
      <c r="E60" s="41">
        <v>204.18</v>
      </c>
      <c r="F60" s="41">
        <v>10520.65</v>
      </c>
      <c r="G60" s="41">
        <v>11861.5</v>
      </c>
      <c r="H60" s="41">
        <v>13284.88</v>
      </c>
      <c r="I60" s="41">
        <v>12946.8</v>
      </c>
      <c r="J60" s="41">
        <v>13378.36</v>
      </c>
      <c r="K60" s="41">
        <v>14728.909999999998</v>
      </c>
      <c r="L60" s="41">
        <v>14233.8</v>
      </c>
      <c r="M60" s="41">
        <v>16131.64</v>
      </c>
      <c r="N60" s="41">
        <v>15104.6</v>
      </c>
      <c r="O60" s="61">
        <v>16183.5</v>
      </c>
      <c r="Q60" s="76"/>
      <c r="R60" s="74"/>
      <c r="S60" s="74"/>
      <c r="T60" s="74"/>
      <c r="U60" s="74"/>
      <c r="V60" s="74"/>
    </row>
    <row r="61" spans="1:22" x14ac:dyDescent="0.25">
      <c r="A61" s="40" t="s">
        <v>20</v>
      </c>
      <c r="B61" s="41">
        <v>231.8</v>
      </c>
      <c r="C61" s="41">
        <v>196.87</v>
      </c>
      <c r="D61" s="41">
        <v>183.66</v>
      </c>
      <c r="E61" s="41">
        <v>168.75</v>
      </c>
      <c r="F61" s="41">
        <v>8113</v>
      </c>
      <c r="G61" s="41">
        <v>9843.5</v>
      </c>
      <c r="H61" s="41">
        <v>11024.720000000001</v>
      </c>
      <c r="I61" s="41">
        <v>11019.6</v>
      </c>
      <c r="J61" s="41">
        <v>11386.92</v>
      </c>
      <c r="K61" s="41">
        <v>11358.2</v>
      </c>
      <c r="L61" s="41">
        <v>11812.2</v>
      </c>
      <c r="M61" s="41">
        <v>13387.16</v>
      </c>
      <c r="N61" s="41">
        <v>12856.199999999999</v>
      </c>
      <c r="O61" s="61">
        <v>13774.5</v>
      </c>
      <c r="Q61" s="76"/>
      <c r="R61" s="74"/>
      <c r="S61" s="74"/>
      <c r="T61" s="74"/>
      <c r="U61" s="74"/>
      <c r="V61" s="74"/>
    </row>
    <row r="62" spans="1:22" x14ac:dyDescent="0.25">
      <c r="A62" s="40" t="s">
        <v>21</v>
      </c>
      <c r="B62" s="41">
        <v>364</v>
      </c>
      <c r="C62" s="41">
        <v>338</v>
      </c>
      <c r="D62" s="41">
        <v>292</v>
      </c>
      <c r="E62" s="41">
        <v>276</v>
      </c>
      <c r="F62" s="41">
        <v>12740</v>
      </c>
      <c r="G62" s="41">
        <v>16900</v>
      </c>
      <c r="H62" s="41">
        <v>18928</v>
      </c>
      <c r="I62" s="41">
        <v>17520</v>
      </c>
      <c r="J62" s="41">
        <v>18104</v>
      </c>
      <c r="K62" s="41">
        <v>17836</v>
      </c>
      <c r="L62" s="41">
        <v>20280</v>
      </c>
      <c r="M62" s="41">
        <v>22984</v>
      </c>
      <c r="N62" s="41">
        <v>20440</v>
      </c>
      <c r="O62" s="61">
        <v>21900</v>
      </c>
      <c r="Q62" s="77"/>
      <c r="R62" s="74"/>
      <c r="S62" s="74"/>
      <c r="T62" s="74"/>
      <c r="U62" s="74"/>
      <c r="V62" s="74"/>
    </row>
    <row r="63" spans="1:22" x14ac:dyDescent="0.25">
      <c r="A63" s="40" t="s">
        <v>22</v>
      </c>
      <c r="B63" s="78">
        <v>235</v>
      </c>
      <c r="C63" s="78">
        <v>228</v>
      </c>
      <c r="D63" s="78">
        <v>206</v>
      </c>
      <c r="E63" s="78">
        <v>181</v>
      </c>
      <c r="F63" s="78">
        <v>8225</v>
      </c>
      <c r="G63" s="78">
        <v>11400</v>
      </c>
      <c r="H63" s="78">
        <v>12768</v>
      </c>
      <c r="I63" s="78">
        <v>12360</v>
      </c>
      <c r="J63" s="78">
        <v>12772</v>
      </c>
      <c r="K63" s="78">
        <v>11515</v>
      </c>
      <c r="L63" s="78">
        <v>13680</v>
      </c>
      <c r="M63" s="78">
        <v>15504</v>
      </c>
      <c r="N63" s="78">
        <v>14420</v>
      </c>
      <c r="O63" s="79">
        <v>15450</v>
      </c>
      <c r="Q63" s="77"/>
      <c r="R63" s="74"/>
      <c r="S63" s="74"/>
      <c r="T63" s="74"/>
      <c r="U63" s="74"/>
      <c r="V63" s="74"/>
    </row>
    <row r="64" spans="1:22" ht="36" x14ac:dyDescent="0.25">
      <c r="A64" s="40" t="s">
        <v>23</v>
      </c>
      <c r="B64" s="41">
        <v>268.38</v>
      </c>
      <c r="C64" s="41">
        <v>228.47</v>
      </c>
      <c r="D64" s="41">
        <v>213.68</v>
      </c>
      <c r="E64" s="41">
        <v>203.18</v>
      </c>
      <c r="F64" s="41">
        <v>9393.2999999999993</v>
      </c>
      <c r="G64" s="41">
        <v>11423.5</v>
      </c>
      <c r="H64" s="41">
        <v>12794.32</v>
      </c>
      <c r="I64" s="41">
        <v>12820.800000000001</v>
      </c>
      <c r="J64" s="41">
        <v>13248.16</v>
      </c>
      <c r="K64" s="41">
        <v>13150.619999999999</v>
      </c>
      <c r="L64" s="41">
        <v>13708.2</v>
      </c>
      <c r="M64" s="41">
        <v>15535.96</v>
      </c>
      <c r="N64" s="41">
        <v>14957.6</v>
      </c>
      <c r="O64" s="61">
        <v>16026</v>
      </c>
      <c r="Q64" s="80"/>
      <c r="R64" s="74"/>
      <c r="S64" s="74"/>
      <c r="T64" s="74"/>
      <c r="U64" s="74"/>
      <c r="V64" s="74"/>
    </row>
    <row r="65" spans="1:15" x14ac:dyDescent="0.25">
      <c r="A65" s="40" t="s">
        <v>0</v>
      </c>
      <c r="B65" s="41">
        <v>379.2544121537357</v>
      </c>
      <c r="C65" s="41">
        <v>335.41461018102115</v>
      </c>
      <c r="D65" s="41">
        <v>316.30165148709438</v>
      </c>
      <c r="E65" s="41">
        <v>313.41098975851247</v>
      </c>
      <c r="F65" s="41">
        <v>13273.90442538075</v>
      </c>
      <c r="G65" s="41">
        <v>16770.730509051056</v>
      </c>
      <c r="H65" s="41">
        <v>18783.218170137185</v>
      </c>
      <c r="I65" s="41">
        <v>18978.099089225663</v>
      </c>
      <c r="J65" s="41">
        <v>19610.702392199852</v>
      </c>
      <c r="K65" s="41">
        <v>18583.466195533048</v>
      </c>
      <c r="L65" s="41">
        <v>20124.876610861269</v>
      </c>
      <c r="M65" s="41">
        <v>22808.193492309438</v>
      </c>
      <c r="N65" s="41">
        <v>22141.115604096605</v>
      </c>
      <c r="O65" s="61">
        <v>23722.62386153208</v>
      </c>
    </row>
    <row r="66" spans="1:15" x14ac:dyDescent="0.25">
      <c r="A66" s="40" t="s">
        <v>1</v>
      </c>
      <c r="B66" s="41">
        <v>246.44592709724094</v>
      </c>
      <c r="C66" s="41">
        <v>215.76802243620821</v>
      </c>
      <c r="D66" s="41">
        <v>206.28701638708424</v>
      </c>
      <c r="E66" s="41">
        <v>199.82431434559817</v>
      </c>
      <c r="F66" s="41">
        <v>8625.6074484034325</v>
      </c>
      <c r="G66" s="41">
        <v>10788.401121810411</v>
      </c>
      <c r="H66" s="41">
        <v>12083.00925642766</v>
      </c>
      <c r="I66" s="41">
        <v>12377.220983225054</v>
      </c>
      <c r="J66" s="41">
        <v>12789.795015999223</v>
      </c>
      <c r="K66" s="41">
        <v>12075.850427764806</v>
      </c>
      <c r="L66" s="41">
        <v>12946.081346172492</v>
      </c>
      <c r="M66" s="41">
        <v>14672.225525662159</v>
      </c>
      <c r="N66" s="41">
        <v>14440.091147095896</v>
      </c>
      <c r="O66" s="61">
        <v>15471.526229031319</v>
      </c>
    </row>
    <row r="67" spans="1:15" x14ac:dyDescent="0.25">
      <c r="A67" s="45" t="s">
        <v>2</v>
      </c>
      <c r="B67" s="46">
        <v>232.00591254312499</v>
      </c>
      <c r="C67" s="46">
        <v>196.99758825130976</v>
      </c>
      <c r="D67" s="46">
        <v>183.83439799745554</v>
      </c>
      <c r="E67" s="46">
        <v>168.99847614867957</v>
      </c>
      <c r="F67" s="46">
        <v>8120.2069390093748</v>
      </c>
      <c r="G67" s="46">
        <v>9849.8794125654877</v>
      </c>
      <c r="H67" s="46">
        <v>11031.864942073347</v>
      </c>
      <c r="I67" s="46">
        <v>11030.063879847332</v>
      </c>
      <c r="J67" s="46">
        <v>11397.732675842244</v>
      </c>
      <c r="K67" s="46">
        <v>11368.289714613125</v>
      </c>
      <c r="L67" s="46">
        <v>11819.855295078585</v>
      </c>
      <c r="M67" s="46">
        <v>13395.836001089065</v>
      </c>
      <c r="N67" s="46">
        <v>12868.407859821888</v>
      </c>
      <c r="O67" s="64">
        <v>13787.579849809166</v>
      </c>
    </row>
    <row r="68" spans="1:15" x14ac:dyDescent="0.25">
      <c r="A68" s="81" t="s">
        <v>75</v>
      </c>
      <c r="B68" s="52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</row>
    <row r="69" spans="1:15" x14ac:dyDescent="0.25">
      <c r="A69" s="66"/>
      <c r="B69" s="52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</row>
    <row r="70" spans="1:15" x14ac:dyDescent="0.25">
      <c r="A70" s="66"/>
      <c r="B70" s="52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</row>
    <row r="71" spans="1:15" x14ac:dyDescent="0.25">
      <c r="A71" s="66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</row>
    <row r="72" spans="1:15" x14ac:dyDescent="0.25">
      <c r="A72" s="66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</row>
    <row r="73" spans="1:15" x14ac:dyDescent="0.25">
      <c r="A73" s="1" t="s">
        <v>76</v>
      </c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</row>
    <row r="74" spans="1:15" ht="59.25" customHeight="1" x14ac:dyDescent="0.25">
      <c r="A74" s="35" t="s">
        <v>43</v>
      </c>
      <c r="B74" s="53" t="s">
        <v>45</v>
      </c>
      <c r="C74" s="53"/>
      <c r="D74" s="53"/>
      <c r="E74" s="53"/>
      <c r="F74" s="53"/>
      <c r="G74" s="53" t="s">
        <v>48</v>
      </c>
      <c r="H74" s="53"/>
      <c r="I74" s="53"/>
      <c r="J74" s="53"/>
      <c r="K74" s="54"/>
      <c r="L74" s="82"/>
      <c r="M74" s="83"/>
      <c r="N74" s="83"/>
      <c r="O74" s="84"/>
    </row>
    <row r="75" spans="1:15" x14ac:dyDescent="0.25">
      <c r="A75" s="55"/>
      <c r="B75" s="69">
        <v>1</v>
      </c>
      <c r="C75" s="69">
        <v>2</v>
      </c>
      <c r="D75" s="69">
        <v>3</v>
      </c>
      <c r="E75" s="69">
        <v>4</v>
      </c>
      <c r="F75" s="69" t="s">
        <v>24</v>
      </c>
      <c r="G75" s="69">
        <v>1</v>
      </c>
      <c r="H75" s="69">
        <v>2</v>
      </c>
      <c r="I75" s="69">
        <v>3</v>
      </c>
      <c r="J75" s="69">
        <v>4</v>
      </c>
      <c r="K75" s="70" t="s">
        <v>24</v>
      </c>
      <c r="L75" s="85"/>
      <c r="M75" s="69"/>
      <c r="N75" s="69"/>
      <c r="O75" s="70"/>
    </row>
    <row r="76" spans="1:15" x14ac:dyDescent="0.25">
      <c r="A76" s="40" t="s">
        <v>7</v>
      </c>
      <c r="B76" s="41">
        <v>17304.849999999999</v>
      </c>
      <c r="C76" s="41">
        <v>22371.5</v>
      </c>
      <c r="D76" s="41">
        <v>25203.279999999999</v>
      </c>
      <c r="E76" s="41">
        <v>25759.200000000001</v>
      </c>
      <c r="F76" s="41">
        <v>27762.84</v>
      </c>
      <c r="G76" s="41">
        <v>23736.59</v>
      </c>
      <c r="H76" s="41">
        <v>27293.8</v>
      </c>
      <c r="I76" s="41">
        <v>30862.84</v>
      </c>
      <c r="J76" s="41">
        <v>30239.399999999998</v>
      </c>
      <c r="K76" s="61">
        <v>34347</v>
      </c>
      <c r="L76" s="86"/>
      <c r="M76" s="41"/>
      <c r="N76" s="41"/>
      <c r="O76" s="61"/>
    </row>
    <row r="77" spans="1:15" x14ac:dyDescent="0.25">
      <c r="A77" s="40" t="s">
        <v>8</v>
      </c>
      <c r="B77" s="41">
        <v>15469.45</v>
      </c>
      <c r="C77" s="41">
        <v>19322</v>
      </c>
      <c r="D77" s="41">
        <v>21787.84</v>
      </c>
      <c r="E77" s="41">
        <v>22522.799999999999</v>
      </c>
      <c r="F77" s="41">
        <v>24418.560000000001</v>
      </c>
      <c r="G77" s="41">
        <v>21167.030000000002</v>
      </c>
      <c r="H77" s="41">
        <v>23634.399999999998</v>
      </c>
      <c r="I77" s="41">
        <v>26715.52</v>
      </c>
      <c r="J77" s="41">
        <v>26463.599999999999</v>
      </c>
      <c r="K77" s="61">
        <v>30301.5</v>
      </c>
      <c r="L77" s="86"/>
      <c r="M77" s="41"/>
      <c r="N77" s="41"/>
      <c r="O77" s="61"/>
    </row>
    <row r="78" spans="1:15" x14ac:dyDescent="0.25">
      <c r="A78" s="40" t="s">
        <v>9</v>
      </c>
      <c r="B78" s="41">
        <v>10157.5</v>
      </c>
      <c r="C78" s="41">
        <v>13338</v>
      </c>
      <c r="D78" s="41">
        <v>15085.76</v>
      </c>
      <c r="E78" s="41">
        <v>16063.2</v>
      </c>
      <c r="F78" s="41">
        <v>17743.64</v>
      </c>
      <c r="G78" s="41">
        <v>13730.3</v>
      </c>
      <c r="H78" s="41">
        <v>16453.599999999999</v>
      </c>
      <c r="I78" s="41">
        <v>18577.28</v>
      </c>
      <c r="J78" s="41">
        <v>18927.400000000001</v>
      </c>
      <c r="K78" s="61">
        <v>22227</v>
      </c>
      <c r="L78" s="86"/>
      <c r="M78" s="41"/>
      <c r="N78" s="41"/>
      <c r="O78" s="61"/>
    </row>
    <row r="79" spans="1:15" x14ac:dyDescent="0.25">
      <c r="A79" s="40" t="s">
        <v>10</v>
      </c>
      <c r="B79" s="41">
        <v>11223.599999999999</v>
      </c>
      <c r="C79" s="41">
        <v>14935</v>
      </c>
      <c r="D79" s="41">
        <v>16874.400000000001</v>
      </c>
      <c r="E79" s="41">
        <v>17990.400000000001</v>
      </c>
      <c r="F79" s="41">
        <v>19735.080000000002</v>
      </c>
      <c r="G79" s="41">
        <v>15222.84</v>
      </c>
      <c r="H79" s="41">
        <v>18370</v>
      </c>
      <c r="I79" s="41">
        <v>20749.2</v>
      </c>
      <c r="J79" s="41">
        <v>21175.800000000003</v>
      </c>
      <c r="K79" s="61">
        <v>24636</v>
      </c>
      <c r="L79" s="86"/>
      <c r="M79" s="41"/>
      <c r="N79" s="41"/>
      <c r="O79" s="61"/>
    </row>
    <row r="80" spans="1:15" x14ac:dyDescent="0.25">
      <c r="A80" s="40" t="s">
        <v>11</v>
      </c>
      <c r="B80" s="41">
        <v>12651.25</v>
      </c>
      <c r="C80" s="41">
        <v>16104.5</v>
      </c>
      <c r="D80" s="41">
        <v>18184.239999999998</v>
      </c>
      <c r="E80" s="41">
        <v>18809.400000000001</v>
      </c>
      <c r="F80" s="41">
        <v>20581.38</v>
      </c>
      <c r="G80" s="41">
        <v>17221.55</v>
      </c>
      <c r="H80" s="41">
        <v>19773.400000000001</v>
      </c>
      <c r="I80" s="41">
        <v>22339.72</v>
      </c>
      <c r="J80" s="41">
        <v>22131.300000000003</v>
      </c>
      <c r="K80" s="61">
        <v>25659.75</v>
      </c>
      <c r="L80" s="86"/>
      <c r="M80" s="41"/>
      <c r="N80" s="41"/>
      <c r="O80" s="61"/>
    </row>
    <row r="81" spans="1:15" x14ac:dyDescent="0.25">
      <c r="A81" s="40" t="s">
        <v>12</v>
      </c>
      <c r="B81" s="41">
        <v>12653</v>
      </c>
      <c r="C81" s="41">
        <v>16047</v>
      </c>
      <c r="D81" s="41">
        <v>18119.84</v>
      </c>
      <c r="E81" s="41">
        <v>18414.599999999999</v>
      </c>
      <c r="F81" s="41">
        <v>20173.419999999998</v>
      </c>
      <c r="G81" s="41">
        <v>17224</v>
      </c>
      <c r="H81" s="41">
        <v>19704.400000000001</v>
      </c>
      <c r="I81" s="41">
        <v>22261.519999999997</v>
      </c>
      <c r="J81" s="41">
        <v>21670.699999999997</v>
      </c>
      <c r="K81" s="61">
        <v>25166.25</v>
      </c>
      <c r="L81" s="86"/>
      <c r="M81" s="41"/>
      <c r="N81" s="41"/>
      <c r="O81" s="61"/>
    </row>
    <row r="82" spans="1:15" x14ac:dyDescent="0.25">
      <c r="A82" s="40" t="s">
        <v>13</v>
      </c>
      <c r="B82" s="41">
        <v>11313.900000000001</v>
      </c>
      <c r="C82" s="41">
        <v>14419.5</v>
      </c>
      <c r="D82" s="41">
        <v>16297.04</v>
      </c>
      <c r="E82" s="41">
        <v>17394</v>
      </c>
      <c r="F82" s="41">
        <v>19118.800000000003</v>
      </c>
      <c r="G82" s="41">
        <v>15349.26</v>
      </c>
      <c r="H82" s="41">
        <v>17751.400000000001</v>
      </c>
      <c r="I82" s="41">
        <v>20048.120000000003</v>
      </c>
      <c r="J82" s="41">
        <v>20480</v>
      </c>
      <c r="K82" s="61">
        <v>23890.5</v>
      </c>
      <c r="L82" s="86"/>
      <c r="M82" s="41"/>
      <c r="N82" s="41"/>
      <c r="O82" s="61"/>
    </row>
    <row r="83" spans="1:15" x14ac:dyDescent="0.25">
      <c r="A83" s="40" t="s">
        <v>14</v>
      </c>
      <c r="B83" s="41">
        <v>12143.75</v>
      </c>
      <c r="C83" s="41">
        <v>15777.5</v>
      </c>
      <c r="D83" s="41">
        <v>17818</v>
      </c>
      <c r="E83" s="41">
        <v>18251.400000000001</v>
      </c>
      <c r="F83" s="41">
        <v>20004.78</v>
      </c>
      <c r="G83" s="41">
        <v>16511.05</v>
      </c>
      <c r="H83" s="41">
        <v>19381</v>
      </c>
      <c r="I83" s="41">
        <v>21895</v>
      </c>
      <c r="J83" s="41">
        <v>21480.3</v>
      </c>
      <c r="K83" s="61">
        <v>24962.25</v>
      </c>
      <c r="L83" s="86"/>
      <c r="M83" s="41"/>
      <c r="N83" s="41"/>
      <c r="O83" s="61"/>
    </row>
    <row r="84" spans="1:15" x14ac:dyDescent="0.25">
      <c r="A84" s="40" t="s">
        <v>15</v>
      </c>
      <c r="B84" s="41">
        <v>13475.15</v>
      </c>
      <c r="C84" s="41">
        <v>16839</v>
      </c>
      <c r="D84" s="41">
        <v>19006.879999999997</v>
      </c>
      <c r="E84" s="41">
        <v>19373.400000000001</v>
      </c>
      <c r="F84" s="41">
        <v>21164.18</v>
      </c>
      <c r="G84" s="41">
        <v>18375.010000000002</v>
      </c>
      <c r="H84" s="41">
        <v>20654.8</v>
      </c>
      <c r="I84" s="41">
        <v>23338.639999999999</v>
      </c>
      <c r="J84" s="41">
        <v>22789.3</v>
      </c>
      <c r="K84" s="61">
        <v>26364.75</v>
      </c>
      <c r="L84" s="86"/>
      <c r="M84" s="41"/>
      <c r="N84" s="41"/>
      <c r="O84" s="61"/>
    </row>
    <row r="85" spans="1:15" x14ac:dyDescent="0.25">
      <c r="A85" s="40" t="s">
        <v>16</v>
      </c>
      <c r="B85" s="41">
        <v>13704.75</v>
      </c>
      <c r="C85" s="41">
        <v>16677.5</v>
      </c>
      <c r="D85" s="41">
        <v>18826</v>
      </c>
      <c r="E85" s="41">
        <v>19152.599999999999</v>
      </c>
      <c r="F85" s="41">
        <v>20936.02</v>
      </c>
      <c r="G85" s="41">
        <v>18696.45</v>
      </c>
      <c r="H85" s="41">
        <v>20461</v>
      </c>
      <c r="I85" s="41">
        <v>23119</v>
      </c>
      <c r="J85" s="41">
        <v>22531.7</v>
      </c>
      <c r="K85" s="61">
        <v>26088.75</v>
      </c>
      <c r="L85" s="86"/>
      <c r="M85" s="41"/>
      <c r="N85" s="41"/>
      <c r="O85" s="61"/>
    </row>
    <row r="86" spans="1:15" x14ac:dyDescent="0.25">
      <c r="A86" s="40" t="s">
        <v>17</v>
      </c>
      <c r="B86" s="41">
        <v>13024</v>
      </c>
      <c r="C86" s="41">
        <v>15776.5</v>
      </c>
      <c r="D86" s="41">
        <v>17816.879999999997</v>
      </c>
      <c r="E86" s="41">
        <v>17857.8</v>
      </c>
      <c r="F86" s="41">
        <v>19598.059999999998</v>
      </c>
      <c r="G86" s="41">
        <v>17743.400000000001</v>
      </c>
      <c r="H86" s="41">
        <v>19379.8</v>
      </c>
      <c r="I86" s="41">
        <v>21893.64</v>
      </c>
      <c r="J86" s="41">
        <v>21021.1</v>
      </c>
      <c r="K86" s="61">
        <v>24470.25</v>
      </c>
      <c r="L86" s="86"/>
      <c r="M86" s="41"/>
      <c r="N86" s="41"/>
      <c r="O86" s="61"/>
    </row>
    <row r="87" spans="1:15" x14ac:dyDescent="0.25">
      <c r="A87" s="40" t="s">
        <v>18</v>
      </c>
      <c r="B87" s="41">
        <v>13202.849999999999</v>
      </c>
      <c r="C87" s="41">
        <v>16611</v>
      </c>
      <c r="D87" s="41">
        <v>18751.519999999997</v>
      </c>
      <c r="E87" s="41">
        <v>19633.2</v>
      </c>
      <c r="F87" s="41">
        <v>21432.639999999999</v>
      </c>
      <c r="G87" s="41">
        <v>17993.79</v>
      </c>
      <c r="H87" s="41">
        <v>20381.199999999997</v>
      </c>
      <c r="I87" s="41">
        <v>23028.559999999998</v>
      </c>
      <c r="J87" s="41">
        <v>23092.400000000001</v>
      </c>
      <c r="K87" s="61">
        <v>26689.5</v>
      </c>
      <c r="L87" s="86"/>
      <c r="M87" s="41"/>
      <c r="N87" s="41"/>
      <c r="O87" s="61"/>
    </row>
    <row r="88" spans="1:15" x14ac:dyDescent="0.25">
      <c r="A88" s="40" t="s">
        <v>19</v>
      </c>
      <c r="B88" s="41">
        <v>14108.65</v>
      </c>
      <c r="C88" s="41">
        <v>16726.5</v>
      </c>
      <c r="D88" s="41">
        <v>18880.879999999997</v>
      </c>
      <c r="E88" s="41">
        <v>18946.8</v>
      </c>
      <c r="F88" s="41">
        <v>20723.36</v>
      </c>
      <c r="G88" s="41">
        <v>19261.909999999996</v>
      </c>
      <c r="H88" s="41">
        <v>20519.8</v>
      </c>
      <c r="I88" s="41">
        <v>23185.64</v>
      </c>
      <c r="J88" s="41">
        <v>22291.599999999999</v>
      </c>
      <c r="K88" s="61">
        <v>25831.5</v>
      </c>
      <c r="L88" s="86"/>
      <c r="M88" s="41"/>
      <c r="N88" s="41"/>
      <c r="O88" s="61"/>
    </row>
    <row r="89" spans="1:15" x14ac:dyDescent="0.25">
      <c r="A89" s="40" t="s">
        <v>20</v>
      </c>
      <c r="B89" s="41">
        <v>11701</v>
      </c>
      <c r="C89" s="41">
        <v>14708.5</v>
      </c>
      <c r="D89" s="41">
        <v>16620.72</v>
      </c>
      <c r="E89" s="41">
        <v>17019.599999999999</v>
      </c>
      <c r="F89" s="41">
        <v>18731.919999999998</v>
      </c>
      <c r="G89" s="41">
        <v>15891.2</v>
      </c>
      <c r="H89" s="41">
        <v>18098.2</v>
      </c>
      <c r="I89" s="41">
        <v>20441.16</v>
      </c>
      <c r="J89" s="41">
        <v>20043.199999999997</v>
      </c>
      <c r="K89" s="61">
        <v>23422.5</v>
      </c>
      <c r="L89" s="86"/>
      <c r="M89" s="41"/>
      <c r="N89" s="41"/>
      <c r="O89" s="61"/>
    </row>
    <row r="90" spans="1:15" x14ac:dyDescent="0.25">
      <c r="A90" s="40" t="s">
        <v>21</v>
      </c>
      <c r="B90" s="41">
        <v>16328</v>
      </c>
      <c r="C90" s="41">
        <v>21765</v>
      </c>
      <c r="D90" s="41">
        <v>24524</v>
      </c>
      <c r="E90" s="41">
        <v>23520</v>
      </c>
      <c r="F90" s="41">
        <v>25449</v>
      </c>
      <c r="G90" s="41">
        <v>22369</v>
      </c>
      <c r="H90" s="41">
        <v>26566</v>
      </c>
      <c r="I90" s="41">
        <v>30038</v>
      </c>
      <c r="J90" s="41">
        <v>27627</v>
      </c>
      <c r="K90" s="61">
        <v>31548</v>
      </c>
      <c r="L90" s="86"/>
      <c r="M90" s="41"/>
      <c r="N90" s="41"/>
      <c r="O90" s="61"/>
    </row>
    <row r="91" spans="1:15" x14ac:dyDescent="0.25">
      <c r="A91" s="40" t="s">
        <v>22</v>
      </c>
      <c r="B91" s="41">
        <v>11813</v>
      </c>
      <c r="C91" s="41">
        <v>16265</v>
      </c>
      <c r="D91" s="41">
        <v>18364</v>
      </c>
      <c r="E91" s="41">
        <v>18360</v>
      </c>
      <c r="F91" s="41">
        <v>20117</v>
      </c>
      <c r="G91" s="41">
        <v>16048</v>
      </c>
      <c r="H91" s="41">
        <v>19966</v>
      </c>
      <c r="I91" s="41">
        <v>22558</v>
      </c>
      <c r="J91" s="41">
        <v>21607</v>
      </c>
      <c r="K91" s="61">
        <v>25098</v>
      </c>
      <c r="L91" s="87"/>
      <c r="M91" s="78"/>
      <c r="N91" s="78"/>
      <c r="O91" s="79"/>
    </row>
    <row r="92" spans="1:15" ht="36" x14ac:dyDescent="0.25">
      <c r="A92" s="40" t="s">
        <v>23</v>
      </c>
      <c r="B92" s="41">
        <v>12981.3</v>
      </c>
      <c r="C92" s="41">
        <v>16288.5</v>
      </c>
      <c r="D92" s="41">
        <v>18390.32</v>
      </c>
      <c r="E92" s="41">
        <v>18820.800000000003</v>
      </c>
      <c r="F92" s="41">
        <v>20593.16</v>
      </c>
      <c r="G92" s="41">
        <v>17683.62</v>
      </c>
      <c r="H92" s="41">
        <v>19994.2</v>
      </c>
      <c r="I92" s="41">
        <v>22589.96</v>
      </c>
      <c r="J92" s="41">
        <v>22144.6</v>
      </c>
      <c r="K92" s="61">
        <v>25674</v>
      </c>
      <c r="L92" s="86"/>
      <c r="M92" s="41"/>
      <c r="N92" s="41"/>
      <c r="O92" s="61"/>
    </row>
    <row r="93" spans="1:15" x14ac:dyDescent="0.25">
      <c r="A93" s="40" t="s">
        <v>0</v>
      </c>
      <c r="B93" s="41">
        <v>16861.904425380751</v>
      </c>
      <c r="C93" s="41">
        <v>21635.730509051056</v>
      </c>
      <c r="D93" s="41">
        <v>24379.218170137185</v>
      </c>
      <c r="E93" s="41">
        <v>24978.099089225663</v>
      </c>
      <c r="F93" s="41">
        <v>26955.702392199852</v>
      </c>
      <c r="G93" s="41">
        <v>23116.466195533048</v>
      </c>
      <c r="H93" s="41">
        <v>26410.876610861269</v>
      </c>
      <c r="I93" s="41">
        <v>29862.193492309438</v>
      </c>
      <c r="J93" s="41">
        <v>29328.115604096605</v>
      </c>
      <c r="K93" s="61">
        <v>33370.623861532076</v>
      </c>
      <c r="L93" s="86"/>
      <c r="M93" s="41"/>
      <c r="N93" s="41"/>
      <c r="O93" s="61"/>
    </row>
    <row r="94" spans="1:15" x14ac:dyDescent="0.25">
      <c r="A94" s="40" t="s">
        <v>1</v>
      </c>
      <c r="B94" s="41">
        <v>12213.607448403432</v>
      </c>
      <c r="C94" s="41">
        <v>15653.401121810411</v>
      </c>
      <c r="D94" s="41">
        <v>17679.00925642766</v>
      </c>
      <c r="E94" s="41">
        <v>18377.220983225052</v>
      </c>
      <c r="F94" s="41">
        <v>20134.795015999225</v>
      </c>
      <c r="G94" s="41">
        <v>16608.850427764806</v>
      </c>
      <c r="H94" s="41">
        <v>19232.08134617249</v>
      </c>
      <c r="I94" s="41">
        <v>21726.225525662157</v>
      </c>
      <c r="J94" s="41">
        <v>21627.091147095896</v>
      </c>
      <c r="K94" s="61">
        <v>25119.526229031319</v>
      </c>
      <c r="L94" s="86"/>
      <c r="M94" s="41"/>
      <c r="N94" s="41"/>
      <c r="O94" s="61"/>
    </row>
    <row r="95" spans="1:15" x14ac:dyDescent="0.25">
      <c r="A95" s="45" t="s">
        <v>2</v>
      </c>
      <c r="B95" s="46">
        <v>11708.206939009375</v>
      </c>
      <c r="C95" s="46">
        <v>14714.879412565488</v>
      </c>
      <c r="D95" s="46">
        <v>16627.864942073349</v>
      </c>
      <c r="E95" s="46">
        <v>17030.06387984733</v>
      </c>
      <c r="F95" s="46">
        <v>18742.732675842242</v>
      </c>
      <c r="G95" s="46">
        <v>15901.289714613125</v>
      </c>
      <c r="H95" s="46">
        <v>18105.855295078585</v>
      </c>
      <c r="I95" s="46">
        <v>20449.836001089065</v>
      </c>
      <c r="J95" s="46">
        <v>20055.407859821888</v>
      </c>
      <c r="K95" s="64">
        <v>23435.579849809168</v>
      </c>
      <c r="L95" s="88"/>
      <c r="M95" s="46"/>
      <c r="N95" s="46"/>
      <c r="O95" s="64"/>
    </row>
    <row r="96" spans="1:15" x14ac:dyDescent="0.25">
      <c r="A96" s="65" t="s">
        <v>78</v>
      </c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</row>
    <row r="97" spans="1:16" x14ac:dyDescent="0.25">
      <c r="A97" s="66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52"/>
      <c r="O97" s="52"/>
    </row>
    <row r="99" spans="1:16" x14ac:dyDescent="0.25">
      <c r="A99" s="1" t="s">
        <v>79</v>
      </c>
    </row>
    <row r="100" spans="1:16" ht="39" customHeight="1" x14ac:dyDescent="0.25">
      <c r="A100" s="35" t="s">
        <v>43</v>
      </c>
      <c r="B100" s="53" t="s">
        <v>45</v>
      </c>
      <c r="C100" s="53"/>
      <c r="D100" s="53"/>
      <c r="E100" s="53"/>
      <c r="F100" s="53"/>
      <c r="G100" s="53" t="s">
        <v>63</v>
      </c>
      <c r="H100" s="53"/>
      <c r="I100" s="53"/>
      <c r="J100" s="53"/>
      <c r="K100" s="53"/>
      <c r="L100" s="53" t="s">
        <v>65</v>
      </c>
      <c r="M100" s="53"/>
      <c r="N100" s="53"/>
      <c r="O100" s="53"/>
      <c r="P100" s="54"/>
    </row>
    <row r="101" spans="1:16" x14ac:dyDescent="0.25">
      <c r="A101" s="55"/>
      <c r="B101" s="69">
        <v>1</v>
      </c>
      <c r="C101" s="69">
        <v>2</v>
      </c>
      <c r="D101" s="69">
        <v>3</v>
      </c>
      <c r="E101" s="69">
        <v>4</v>
      </c>
      <c r="F101" s="69" t="s">
        <v>24</v>
      </c>
      <c r="G101" s="69">
        <v>1</v>
      </c>
      <c r="H101" s="69">
        <v>2</v>
      </c>
      <c r="I101" s="69">
        <v>3</v>
      </c>
      <c r="J101" s="69">
        <v>4</v>
      </c>
      <c r="K101" s="69" t="s">
        <v>24</v>
      </c>
      <c r="L101" s="69">
        <v>1</v>
      </c>
      <c r="M101" s="69">
        <v>2</v>
      </c>
      <c r="N101" s="69">
        <v>3</v>
      </c>
      <c r="O101" s="69">
        <v>4</v>
      </c>
      <c r="P101" s="70" t="s">
        <v>24</v>
      </c>
    </row>
    <row r="102" spans="1:16" x14ac:dyDescent="0.25">
      <c r="A102" s="40" t="s">
        <v>7</v>
      </c>
      <c r="B102" s="41">
        <v>17304.849999999999</v>
      </c>
      <c r="C102" s="41">
        <v>22371.5</v>
      </c>
      <c r="D102" s="41">
        <v>25203.279999999999</v>
      </c>
      <c r="E102" s="41">
        <v>25759.200000000001</v>
      </c>
      <c r="F102" s="41">
        <v>27762.84</v>
      </c>
      <c r="G102" s="41">
        <f>G$123+G124</f>
        <v>11731</v>
      </c>
      <c r="H102" s="41">
        <f t="shared" ref="H102:K102" si="6">H$123+H124</f>
        <v>15240</v>
      </c>
      <c r="I102" s="41">
        <f t="shared" si="6"/>
        <v>17726</v>
      </c>
      <c r="J102" s="41">
        <f t="shared" si="6"/>
        <v>19026.669999999998</v>
      </c>
      <c r="K102" s="41">
        <f t="shared" si="6"/>
        <v>19320</v>
      </c>
      <c r="L102" s="41">
        <f>G102-B102</f>
        <v>-5573.8499999999985</v>
      </c>
      <c r="M102" s="41">
        <f t="shared" ref="M102:P117" si="7">H102-C102</f>
        <v>-7131.5</v>
      </c>
      <c r="N102" s="41">
        <f t="shared" si="7"/>
        <v>-7477.2799999999988</v>
      </c>
      <c r="O102" s="41">
        <f t="shared" si="7"/>
        <v>-6732.5300000000025</v>
      </c>
      <c r="P102" s="61">
        <f t="shared" si="7"/>
        <v>-8442.84</v>
      </c>
    </row>
    <row r="103" spans="1:16" x14ac:dyDescent="0.25">
      <c r="A103" s="40" t="s">
        <v>8</v>
      </c>
      <c r="B103" s="41">
        <v>15469.45</v>
      </c>
      <c r="C103" s="41">
        <v>19322</v>
      </c>
      <c r="D103" s="41">
        <v>21787.84</v>
      </c>
      <c r="E103" s="41">
        <v>22522.799999999999</v>
      </c>
      <c r="F103" s="41">
        <v>24418.560000000001</v>
      </c>
      <c r="G103" s="41">
        <f>G102</f>
        <v>11731</v>
      </c>
      <c r="H103" s="41">
        <f t="shared" ref="H103:K103" si="8">H102</f>
        <v>15240</v>
      </c>
      <c r="I103" s="41">
        <f t="shared" si="8"/>
        <v>17726</v>
      </c>
      <c r="J103" s="41">
        <f t="shared" si="8"/>
        <v>19026.669999999998</v>
      </c>
      <c r="K103" s="41">
        <f t="shared" si="8"/>
        <v>19320</v>
      </c>
      <c r="L103" s="41">
        <f t="shared" ref="L103:L121" si="9">G103-B103</f>
        <v>-3738.4500000000007</v>
      </c>
      <c r="M103" s="41">
        <f t="shared" si="7"/>
        <v>-4082</v>
      </c>
      <c r="N103" s="41">
        <f t="shared" si="7"/>
        <v>-4061.84</v>
      </c>
      <c r="O103" s="41">
        <f t="shared" si="7"/>
        <v>-3496.130000000001</v>
      </c>
      <c r="P103" s="61">
        <f t="shared" si="7"/>
        <v>-5098.5600000000013</v>
      </c>
    </row>
    <row r="104" spans="1:16" x14ac:dyDescent="0.25">
      <c r="A104" s="40" t="s">
        <v>9</v>
      </c>
      <c r="B104" s="41">
        <v>10157.5</v>
      </c>
      <c r="C104" s="41">
        <v>13338</v>
      </c>
      <c r="D104" s="41">
        <v>15085.76</v>
      </c>
      <c r="E104" s="41">
        <v>16063.2</v>
      </c>
      <c r="F104" s="41">
        <v>17743.64</v>
      </c>
      <c r="G104" s="41">
        <f>G$123+G125</f>
        <v>9492</v>
      </c>
      <c r="H104" s="41">
        <f t="shared" ref="H104:K104" si="10">H$123+H125</f>
        <v>11740</v>
      </c>
      <c r="I104" s="41">
        <f t="shared" si="10"/>
        <v>13692</v>
      </c>
      <c r="J104" s="41">
        <f t="shared" si="10"/>
        <v>14390</v>
      </c>
      <c r="K104" s="41">
        <f t="shared" si="10"/>
        <v>14797</v>
      </c>
      <c r="L104" s="41">
        <f t="shared" si="9"/>
        <v>-665.5</v>
      </c>
      <c r="M104" s="41">
        <f t="shared" si="7"/>
        <v>-1598</v>
      </c>
      <c r="N104" s="41">
        <f t="shared" si="7"/>
        <v>-1393.7600000000002</v>
      </c>
      <c r="O104" s="41">
        <f t="shared" si="7"/>
        <v>-1673.2000000000007</v>
      </c>
      <c r="P104" s="61">
        <f t="shared" si="7"/>
        <v>-2946.6399999999994</v>
      </c>
    </row>
    <row r="105" spans="1:16" x14ac:dyDescent="0.25">
      <c r="A105" s="40" t="s">
        <v>10</v>
      </c>
      <c r="B105" s="41">
        <v>11223.599999999999</v>
      </c>
      <c r="C105" s="41">
        <v>14935</v>
      </c>
      <c r="D105" s="41">
        <v>16874.400000000001</v>
      </c>
      <c r="E105" s="41">
        <v>17990.400000000001</v>
      </c>
      <c r="F105" s="41">
        <v>19735.080000000002</v>
      </c>
      <c r="G105" s="41">
        <f t="shared" ref="G105:K107" si="11">G104</f>
        <v>9492</v>
      </c>
      <c r="H105" s="41">
        <f t="shared" si="11"/>
        <v>11740</v>
      </c>
      <c r="I105" s="41">
        <f t="shared" si="11"/>
        <v>13692</v>
      </c>
      <c r="J105" s="41">
        <f t="shared" si="11"/>
        <v>14390</v>
      </c>
      <c r="K105" s="41">
        <f t="shared" si="11"/>
        <v>14797</v>
      </c>
      <c r="L105" s="41">
        <f t="shared" si="9"/>
        <v>-1731.5999999999985</v>
      </c>
      <c r="M105" s="41">
        <f t="shared" si="7"/>
        <v>-3195</v>
      </c>
      <c r="N105" s="41">
        <f t="shared" si="7"/>
        <v>-3182.4000000000015</v>
      </c>
      <c r="O105" s="41">
        <f t="shared" si="7"/>
        <v>-3600.4000000000015</v>
      </c>
      <c r="P105" s="61">
        <f t="shared" si="7"/>
        <v>-4938.0800000000017</v>
      </c>
    </row>
    <row r="106" spans="1:16" x14ac:dyDescent="0.25">
      <c r="A106" s="40" t="s">
        <v>11</v>
      </c>
      <c r="B106" s="41">
        <v>12651.25</v>
      </c>
      <c r="C106" s="41">
        <v>16104.5</v>
      </c>
      <c r="D106" s="41">
        <v>18184.239999999998</v>
      </c>
      <c r="E106" s="41">
        <v>18809.400000000001</v>
      </c>
      <c r="F106" s="41">
        <v>20581.38</v>
      </c>
      <c r="G106" s="41">
        <f t="shared" si="11"/>
        <v>9492</v>
      </c>
      <c r="H106" s="41">
        <f t="shared" si="11"/>
        <v>11740</v>
      </c>
      <c r="I106" s="41">
        <f t="shared" si="11"/>
        <v>13692</v>
      </c>
      <c r="J106" s="41">
        <f t="shared" si="11"/>
        <v>14390</v>
      </c>
      <c r="K106" s="41">
        <f t="shared" si="11"/>
        <v>14797</v>
      </c>
      <c r="L106" s="41">
        <f t="shared" si="9"/>
        <v>-3159.25</v>
      </c>
      <c r="M106" s="41">
        <f t="shared" si="7"/>
        <v>-4364.5</v>
      </c>
      <c r="N106" s="41">
        <f t="shared" si="7"/>
        <v>-4492.239999999998</v>
      </c>
      <c r="O106" s="41">
        <f t="shared" si="7"/>
        <v>-4419.4000000000015</v>
      </c>
      <c r="P106" s="61">
        <f t="shared" si="7"/>
        <v>-5784.380000000001</v>
      </c>
    </row>
    <row r="107" spans="1:16" x14ac:dyDescent="0.25">
      <c r="A107" s="40" t="s">
        <v>12</v>
      </c>
      <c r="B107" s="41">
        <v>12653</v>
      </c>
      <c r="C107" s="41">
        <v>16047</v>
      </c>
      <c r="D107" s="41">
        <v>18119.84</v>
      </c>
      <c r="E107" s="41">
        <v>18414.599999999999</v>
      </c>
      <c r="F107" s="41">
        <v>20173.419999999998</v>
      </c>
      <c r="G107" s="41">
        <f t="shared" si="11"/>
        <v>9492</v>
      </c>
      <c r="H107" s="41">
        <f t="shared" si="11"/>
        <v>11740</v>
      </c>
      <c r="I107" s="41">
        <f t="shared" si="11"/>
        <v>13692</v>
      </c>
      <c r="J107" s="41">
        <f t="shared" si="11"/>
        <v>14390</v>
      </c>
      <c r="K107" s="41">
        <f t="shared" si="11"/>
        <v>14797</v>
      </c>
      <c r="L107" s="41">
        <f t="shared" si="9"/>
        <v>-3161</v>
      </c>
      <c r="M107" s="41">
        <f t="shared" si="7"/>
        <v>-4307</v>
      </c>
      <c r="N107" s="41">
        <f t="shared" si="7"/>
        <v>-4427.84</v>
      </c>
      <c r="O107" s="41">
        <f t="shared" si="7"/>
        <v>-4024.5999999999985</v>
      </c>
      <c r="P107" s="61">
        <f t="shared" si="7"/>
        <v>-5376.4199999999983</v>
      </c>
    </row>
    <row r="108" spans="1:16" x14ac:dyDescent="0.25">
      <c r="A108" s="40" t="s">
        <v>13</v>
      </c>
      <c r="B108" s="41">
        <v>11313.900000000001</v>
      </c>
      <c r="C108" s="41">
        <v>14419.5</v>
      </c>
      <c r="D108" s="41">
        <v>16297.04</v>
      </c>
      <c r="E108" s="41">
        <v>17394</v>
      </c>
      <c r="F108" s="41">
        <v>19118.800000000003</v>
      </c>
      <c r="G108" s="41">
        <f>G$123+G126</f>
        <v>8380</v>
      </c>
      <c r="H108" s="41">
        <f t="shared" ref="H108:K108" si="12">H$123+H126</f>
        <v>10790</v>
      </c>
      <c r="I108" s="41">
        <f t="shared" si="12"/>
        <v>12600</v>
      </c>
      <c r="J108" s="41">
        <f t="shared" si="12"/>
        <v>13710</v>
      </c>
      <c r="K108" s="41">
        <f t="shared" si="12"/>
        <v>14320</v>
      </c>
      <c r="L108" s="41">
        <f t="shared" si="9"/>
        <v>-2933.9000000000015</v>
      </c>
      <c r="M108" s="41">
        <f t="shared" si="7"/>
        <v>-3629.5</v>
      </c>
      <c r="N108" s="41">
        <f t="shared" si="7"/>
        <v>-3697.0400000000009</v>
      </c>
      <c r="O108" s="41">
        <f t="shared" si="7"/>
        <v>-3684</v>
      </c>
      <c r="P108" s="61">
        <f t="shared" si="7"/>
        <v>-4798.8000000000029</v>
      </c>
    </row>
    <row r="109" spans="1:16" x14ac:dyDescent="0.25">
      <c r="A109" s="40" t="s">
        <v>14</v>
      </c>
      <c r="B109" s="41">
        <v>12143.75</v>
      </c>
      <c r="C109" s="41">
        <v>15777.5</v>
      </c>
      <c r="D109" s="41">
        <v>17818</v>
      </c>
      <c r="E109" s="41">
        <v>18251.400000000001</v>
      </c>
      <c r="F109" s="41">
        <v>20004.78</v>
      </c>
      <c r="G109" s="41">
        <f t="shared" ref="G109:K111" si="13">G104</f>
        <v>9492</v>
      </c>
      <c r="H109" s="41">
        <f t="shared" si="13"/>
        <v>11740</v>
      </c>
      <c r="I109" s="41">
        <f t="shared" si="13"/>
        <v>13692</v>
      </c>
      <c r="J109" s="41">
        <f t="shared" si="13"/>
        <v>14390</v>
      </c>
      <c r="K109" s="41">
        <f t="shared" si="13"/>
        <v>14797</v>
      </c>
      <c r="L109" s="41">
        <f t="shared" si="9"/>
        <v>-2651.75</v>
      </c>
      <c r="M109" s="41">
        <f t="shared" si="7"/>
        <v>-4037.5</v>
      </c>
      <c r="N109" s="41">
        <f t="shared" si="7"/>
        <v>-4126</v>
      </c>
      <c r="O109" s="41">
        <f t="shared" si="7"/>
        <v>-3861.4000000000015</v>
      </c>
      <c r="P109" s="61">
        <f t="shared" si="7"/>
        <v>-5207.7799999999988</v>
      </c>
    </row>
    <row r="110" spans="1:16" x14ac:dyDescent="0.25">
      <c r="A110" s="40" t="s">
        <v>15</v>
      </c>
      <c r="B110" s="41">
        <v>13475.15</v>
      </c>
      <c r="C110" s="41">
        <v>16839</v>
      </c>
      <c r="D110" s="41">
        <v>19006.879999999997</v>
      </c>
      <c r="E110" s="41">
        <v>19373.400000000001</v>
      </c>
      <c r="F110" s="41">
        <v>21164.18</v>
      </c>
      <c r="G110" s="41">
        <f t="shared" si="13"/>
        <v>9492</v>
      </c>
      <c r="H110" s="41">
        <f t="shared" si="13"/>
        <v>11740</v>
      </c>
      <c r="I110" s="41">
        <f t="shared" si="13"/>
        <v>13692</v>
      </c>
      <c r="J110" s="41">
        <f t="shared" si="13"/>
        <v>14390</v>
      </c>
      <c r="K110" s="41">
        <f t="shared" si="13"/>
        <v>14797</v>
      </c>
      <c r="L110" s="41">
        <f t="shared" si="9"/>
        <v>-3983.1499999999996</v>
      </c>
      <c r="M110" s="41">
        <f t="shared" si="7"/>
        <v>-5099</v>
      </c>
      <c r="N110" s="41">
        <f t="shared" si="7"/>
        <v>-5314.8799999999974</v>
      </c>
      <c r="O110" s="41">
        <f t="shared" si="7"/>
        <v>-4983.4000000000015</v>
      </c>
      <c r="P110" s="61">
        <f t="shared" si="7"/>
        <v>-6367.18</v>
      </c>
    </row>
    <row r="111" spans="1:16" x14ac:dyDescent="0.25">
      <c r="A111" s="40" t="s">
        <v>16</v>
      </c>
      <c r="B111" s="41">
        <v>13704.75</v>
      </c>
      <c r="C111" s="41">
        <v>16677.5</v>
      </c>
      <c r="D111" s="41">
        <v>18826</v>
      </c>
      <c r="E111" s="41">
        <v>19152.599999999999</v>
      </c>
      <c r="F111" s="41">
        <v>20936.02</v>
      </c>
      <c r="G111" s="41">
        <f t="shared" si="13"/>
        <v>9492</v>
      </c>
      <c r="H111" s="41">
        <f t="shared" si="13"/>
        <v>11740</v>
      </c>
      <c r="I111" s="41">
        <f t="shared" si="13"/>
        <v>13692</v>
      </c>
      <c r="J111" s="41">
        <f t="shared" si="13"/>
        <v>14390</v>
      </c>
      <c r="K111" s="41">
        <f t="shared" si="13"/>
        <v>14797</v>
      </c>
      <c r="L111" s="41">
        <f t="shared" si="9"/>
        <v>-4212.75</v>
      </c>
      <c r="M111" s="41">
        <f t="shared" si="7"/>
        <v>-4937.5</v>
      </c>
      <c r="N111" s="41">
        <f t="shared" si="7"/>
        <v>-5134</v>
      </c>
      <c r="O111" s="41">
        <f t="shared" si="7"/>
        <v>-4762.5999999999985</v>
      </c>
      <c r="P111" s="61">
        <f t="shared" si="7"/>
        <v>-6139.02</v>
      </c>
    </row>
    <row r="112" spans="1:16" x14ac:dyDescent="0.25">
      <c r="A112" s="40" t="s">
        <v>17</v>
      </c>
      <c r="B112" s="41">
        <v>13024</v>
      </c>
      <c r="C112" s="41">
        <v>15776.5</v>
      </c>
      <c r="D112" s="41">
        <v>17816.879999999997</v>
      </c>
      <c r="E112" s="41">
        <v>17857.8</v>
      </c>
      <c r="F112" s="41">
        <v>19598.059999999998</v>
      </c>
      <c r="G112" s="41">
        <f t="shared" ref="G112:K112" si="14">G108</f>
        <v>8380</v>
      </c>
      <c r="H112" s="41">
        <f t="shared" si="14"/>
        <v>10790</v>
      </c>
      <c r="I112" s="41">
        <f t="shared" si="14"/>
        <v>12600</v>
      </c>
      <c r="J112" s="41">
        <f t="shared" si="14"/>
        <v>13710</v>
      </c>
      <c r="K112" s="41">
        <f t="shared" si="14"/>
        <v>14320</v>
      </c>
      <c r="L112" s="41">
        <f t="shared" si="9"/>
        <v>-4644</v>
      </c>
      <c r="M112" s="41">
        <f t="shared" si="7"/>
        <v>-4986.5</v>
      </c>
      <c r="N112" s="41">
        <f t="shared" si="7"/>
        <v>-5216.8799999999974</v>
      </c>
      <c r="O112" s="41">
        <f t="shared" si="7"/>
        <v>-4147.7999999999993</v>
      </c>
      <c r="P112" s="61">
        <f t="shared" si="7"/>
        <v>-5278.0599999999977</v>
      </c>
    </row>
    <row r="113" spans="1:16" x14ac:dyDescent="0.25">
      <c r="A113" s="40" t="s">
        <v>18</v>
      </c>
      <c r="B113" s="41">
        <v>13202.849999999999</v>
      </c>
      <c r="C113" s="41">
        <v>16611</v>
      </c>
      <c r="D113" s="41">
        <v>18751.519999999997</v>
      </c>
      <c r="E113" s="41">
        <v>19633.2</v>
      </c>
      <c r="F113" s="41">
        <v>21432.639999999999</v>
      </c>
      <c r="G113" s="41">
        <f t="shared" ref="G113:K114" si="15">G104</f>
        <v>9492</v>
      </c>
      <c r="H113" s="41">
        <f t="shared" si="15"/>
        <v>11740</v>
      </c>
      <c r="I113" s="41">
        <f t="shared" si="15"/>
        <v>13692</v>
      </c>
      <c r="J113" s="41">
        <f t="shared" si="15"/>
        <v>14390</v>
      </c>
      <c r="K113" s="41">
        <f t="shared" si="15"/>
        <v>14797</v>
      </c>
      <c r="L113" s="41">
        <f t="shared" si="9"/>
        <v>-3710.8499999999985</v>
      </c>
      <c r="M113" s="41">
        <f t="shared" si="7"/>
        <v>-4871</v>
      </c>
      <c r="N113" s="41">
        <f t="shared" si="7"/>
        <v>-5059.5199999999968</v>
      </c>
      <c r="O113" s="41">
        <f t="shared" si="7"/>
        <v>-5243.2000000000007</v>
      </c>
      <c r="P113" s="61">
        <f t="shared" si="7"/>
        <v>-6635.6399999999994</v>
      </c>
    </row>
    <row r="114" spans="1:16" x14ac:dyDescent="0.25">
      <c r="A114" s="40" t="s">
        <v>19</v>
      </c>
      <c r="B114" s="41">
        <v>14108.65</v>
      </c>
      <c r="C114" s="41">
        <v>16726.5</v>
      </c>
      <c r="D114" s="41">
        <v>18880.879999999997</v>
      </c>
      <c r="E114" s="41">
        <v>18946.8</v>
      </c>
      <c r="F114" s="41">
        <v>20723.36</v>
      </c>
      <c r="G114" s="41">
        <f t="shared" si="15"/>
        <v>9492</v>
      </c>
      <c r="H114" s="41">
        <f t="shared" si="15"/>
        <v>11740</v>
      </c>
      <c r="I114" s="41">
        <f t="shared" si="15"/>
        <v>13692</v>
      </c>
      <c r="J114" s="41">
        <f t="shared" si="15"/>
        <v>14390</v>
      </c>
      <c r="K114" s="41">
        <f t="shared" si="15"/>
        <v>14797</v>
      </c>
      <c r="L114" s="41">
        <f t="shared" si="9"/>
        <v>-4616.6499999999996</v>
      </c>
      <c r="M114" s="41">
        <f t="shared" si="7"/>
        <v>-4986.5</v>
      </c>
      <c r="N114" s="41">
        <f t="shared" si="7"/>
        <v>-5188.8799999999974</v>
      </c>
      <c r="O114" s="41">
        <f t="shared" si="7"/>
        <v>-4556.7999999999993</v>
      </c>
      <c r="P114" s="61">
        <f t="shared" si="7"/>
        <v>-5926.3600000000006</v>
      </c>
    </row>
    <row r="115" spans="1:16" x14ac:dyDescent="0.25">
      <c r="A115" s="40" t="s">
        <v>20</v>
      </c>
      <c r="B115" s="41">
        <v>11701</v>
      </c>
      <c r="C115" s="41">
        <v>14708.5</v>
      </c>
      <c r="D115" s="41">
        <v>16620.72</v>
      </c>
      <c r="E115" s="41">
        <v>17019.599999999999</v>
      </c>
      <c r="F115" s="41">
        <v>18731.919999999998</v>
      </c>
      <c r="G115" s="41">
        <f t="shared" ref="G115:K115" si="16">G108</f>
        <v>8380</v>
      </c>
      <c r="H115" s="41">
        <f t="shared" si="16"/>
        <v>10790</v>
      </c>
      <c r="I115" s="41">
        <f t="shared" si="16"/>
        <v>12600</v>
      </c>
      <c r="J115" s="41">
        <f t="shared" si="16"/>
        <v>13710</v>
      </c>
      <c r="K115" s="41">
        <f t="shared" si="16"/>
        <v>14320</v>
      </c>
      <c r="L115" s="41">
        <f t="shared" si="9"/>
        <v>-3321</v>
      </c>
      <c r="M115" s="41">
        <f t="shared" si="7"/>
        <v>-3918.5</v>
      </c>
      <c r="N115" s="41">
        <f t="shared" si="7"/>
        <v>-4020.7200000000012</v>
      </c>
      <c r="O115" s="41">
        <f t="shared" si="7"/>
        <v>-3309.5999999999985</v>
      </c>
      <c r="P115" s="61">
        <f t="shared" si="7"/>
        <v>-4411.9199999999983</v>
      </c>
    </row>
    <row r="116" spans="1:16" x14ac:dyDescent="0.25">
      <c r="A116" s="40" t="s">
        <v>21</v>
      </c>
      <c r="B116" s="41">
        <v>16328</v>
      </c>
      <c r="C116" s="41">
        <v>21765</v>
      </c>
      <c r="D116" s="41">
        <v>24524</v>
      </c>
      <c r="E116" s="41">
        <v>23520</v>
      </c>
      <c r="F116" s="41">
        <v>25449</v>
      </c>
      <c r="G116" s="41">
        <f>G102</f>
        <v>11731</v>
      </c>
      <c r="H116" s="41">
        <f t="shared" ref="H116:K116" si="17">H102</f>
        <v>15240</v>
      </c>
      <c r="I116" s="41">
        <f t="shared" si="17"/>
        <v>17726</v>
      </c>
      <c r="J116" s="41">
        <f t="shared" si="17"/>
        <v>19026.669999999998</v>
      </c>
      <c r="K116" s="41">
        <f t="shared" si="17"/>
        <v>19320</v>
      </c>
      <c r="L116" s="41">
        <f t="shared" si="9"/>
        <v>-4597</v>
      </c>
      <c r="M116" s="41">
        <f t="shared" si="7"/>
        <v>-6525</v>
      </c>
      <c r="N116" s="41">
        <f t="shared" si="7"/>
        <v>-6798</v>
      </c>
      <c r="O116" s="41">
        <f t="shared" si="7"/>
        <v>-4493.3300000000017</v>
      </c>
      <c r="P116" s="61">
        <f t="shared" si="7"/>
        <v>-6129</v>
      </c>
    </row>
    <row r="117" spans="1:16" x14ac:dyDescent="0.25">
      <c r="A117" s="40" t="s">
        <v>22</v>
      </c>
      <c r="B117" s="41">
        <v>11813</v>
      </c>
      <c r="C117" s="41">
        <v>16265</v>
      </c>
      <c r="D117" s="41">
        <v>18364</v>
      </c>
      <c r="E117" s="41">
        <v>18360</v>
      </c>
      <c r="F117" s="41">
        <v>20117</v>
      </c>
      <c r="G117" s="41">
        <f>G108</f>
        <v>8380</v>
      </c>
      <c r="H117" s="41">
        <f t="shared" ref="H117:K117" si="18">H108</f>
        <v>10790</v>
      </c>
      <c r="I117" s="41">
        <f t="shared" si="18"/>
        <v>12600</v>
      </c>
      <c r="J117" s="41">
        <f t="shared" si="18"/>
        <v>13710</v>
      </c>
      <c r="K117" s="41">
        <f t="shared" si="18"/>
        <v>14320</v>
      </c>
      <c r="L117" s="41">
        <f t="shared" si="9"/>
        <v>-3433</v>
      </c>
      <c r="M117" s="41">
        <f t="shared" si="7"/>
        <v>-5475</v>
      </c>
      <c r="N117" s="41">
        <f t="shared" si="7"/>
        <v>-5764</v>
      </c>
      <c r="O117" s="41">
        <f t="shared" si="7"/>
        <v>-4650</v>
      </c>
      <c r="P117" s="61">
        <f t="shared" si="7"/>
        <v>-5797</v>
      </c>
    </row>
    <row r="118" spans="1:16" ht="36" x14ac:dyDescent="0.25">
      <c r="A118" s="40" t="s">
        <v>23</v>
      </c>
      <c r="B118" s="41">
        <v>12981.3</v>
      </c>
      <c r="C118" s="41">
        <v>16288.5</v>
      </c>
      <c r="D118" s="41">
        <v>18390.32</v>
      </c>
      <c r="E118" s="41">
        <v>18820.800000000003</v>
      </c>
      <c r="F118" s="41">
        <v>20593.16</v>
      </c>
      <c r="G118" s="41">
        <f>G109</f>
        <v>9492</v>
      </c>
      <c r="H118" s="41">
        <f t="shared" ref="H118:K118" si="19">H109</f>
        <v>11740</v>
      </c>
      <c r="I118" s="41">
        <f t="shared" si="19"/>
        <v>13692</v>
      </c>
      <c r="J118" s="41">
        <f t="shared" si="19"/>
        <v>14390</v>
      </c>
      <c r="K118" s="41">
        <f t="shared" si="19"/>
        <v>14797</v>
      </c>
      <c r="L118" s="41">
        <f t="shared" si="9"/>
        <v>-3489.2999999999993</v>
      </c>
      <c r="M118" s="41">
        <f t="shared" ref="M118:M121" si="20">H118-C118</f>
        <v>-4548.5</v>
      </c>
      <c r="N118" s="41">
        <f t="shared" ref="N118:N121" si="21">I118-D118</f>
        <v>-4698.32</v>
      </c>
      <c r="O118" s="41">
        <f t="shared" ref="O118:O121" si="22">J118-E118</f>
        <v>-4430.8000000000029</v>
      </c>
      <c r="P118" s="61">
        <f t="shared" ref="P118:P121" si="23">K118-F118</f>
        <v>-5796.16</v>
      </c>
    </row>
    <row r="119" spans="1:16" x14ac:dyDescent="0.25">
      <c r="A119" s="40" t="s">
        <v>0</v>
      </c>
      <c r="B119" s="41">
        <v>16861.904425380751</v>
      </c>
      <c r="C119" s="41">
        <v>21635.730509051056</v>
      </c>
      <c r="D119" s="41">
        <v>24379.218170137185</v>
      </c>
      <c r="E119" s="41">
        <v>24978.099089225663</v>
      </c>
      <c r="F119" s="41">
        <v>26955.702392199852</v>
      </c>
      <c r="G119" s="41">
        <f>G102</f>
        <v>11731</v>
      </c>
      <c r="H119" s="41">
        <f t="shared" ref="H119:K119" si="24">H102</f>
        <v>15240</v>
      </c>
      <c r="I119" s="41">
        <f t="shared" si="24"/>
        <v>17726</v>
      </c>
      <c r="J119" s="41">
        <f t="shared" si="24"/>
        <v>19026.669999999998</v>
      </c>
      <c r="K119" s="41">
        <f t="shared" si="24"/>
        <v>19320</v>
      </c>
      <c r="L119" s="41">
        <f t="shared" si="9"/>
        <v>-5130.9044253807515</v>
      </c>
      <c r="M119" s="41">
        <f t="shared" si="20"/>
        <v>-6395.7305090510563</v>
      </c>
      <c r="N119" s="41">
        <f t="shared" si="21"/>
        <v>-6653.2181701371846</v>
      </c>
      <c r="O119" s="41">
        <f t="shared" si="22"/>
        <v>-5951.4290892256649</v>
      </c>
      <c r="P119" s="61">
        <f t="shared" si="23"/>
        <v>-7635.7023921998516</v>
      </c>
    </row>
    <row r="120" spans="1:16" x14ac:dyDescent="0.25">
      <c r="A120" s="40" t="s">
        <v>1</v>
      </c>
      <c r="B120" s="41">
        <v>12213.607448403432</v>
      </c>
      <c r="C120" s="41">
        <v>15653.401121810411</v>
      </c>
      <c r="D120" s="41">
        <v>17679.00925642766</v>
      </c>
      <c r="E120" s="41">
        <v>18377.220983225052</v>
      </c>
      <c r="F120" s="41">
        <v>20134.795015999225</v>
      </c>
      <c r="G120" s="41">
        <f>G105</f>
        <v>9492</v>
      </c>
      <c r="H120" s="41">
        <f t="shared" ref="H120:K120" si="25">H105</f>
        <v>11740</v>
      </c>
      <c r="I120" s="41">
        <f t="shared" si="25"/>
        <v>13692</v>
      </c>
      <c r="J120" s="41">
        <f t="shared" si="25"/>
        <v>14390</v>
      </c>
      <c r="K120" s="41">
        <f t="shared" si="25"/>
        <v>14797</v>
      </c>
      <c r="L120" s="41">
        <f t="shared" si="9"/>
        <v>-2721.6074484034325</v>
      </c>
      <c r="M120" s="41">
        <f t="shared" si="20"/>
        <v>-3913.4011218104115</v>
      </c>
      <c r="N120" s="41">
        <f t="shared" si="21"/>
        <v>-3987.0092564276601</v>
      </c>
      <c r="O120" s="41">
        <f t="shared" si="22"/>
        <v>-3987.2209832250519</v>
      </c>
      <c r="P120" s="61">
        <f t="shared" si="23"/>
        <v>-5337.7950159992251</v>
      </c>
    </row>
    <row r="121" spans="1:16" x14ac:dyDescent="0.25">
      <c r="A121" s="45" t="s">
        <v>2</v>
      </c>
      <c r="B121" s="46">
        <v>11708.206939009375</v>
      </c>
      <c r="C121" s="46">
        <v>14714.879412565488</v>
      </c>
      <c r="D121" s="46">
        <v>16627.864942073349</v>
      </c>
      <c r="E121" s="46">
        <v>17030.06387984733</v>
      </c>
      <c r="F121" s="46">
        <v>18742.732675842242</v>
      </c>
      <c r="G121" s="46">
        <f>G117</f>
        <v>8380</v>
      </c>
      <c r="H121" s="46">
        <f t="shared" ref="H121:K121" si="26">H117</f>
        <v>10790</v>
      </c>
      <c r="I121" s="46">
        <f t="shared" si="26"/>
        <v>12600</v>
      </c>
      <c r="J121" s="46">
        <f t="shared" si="26"/>
        <v>13710</v>
      </c>
      <c r="K121" s="46">
        <f t="shared" si="26"/>
        <v>14320</v>
      </c>
      <c r="L121" s="46">
        <f t="shared" si="9"/>
        <v>-3328.2069390093748</v>
      </c>
      <c r="M121" s="46">
        <f t="shared" si="20"/>
        <v>-3924.8794125654877</v>
      </c>
      <c r="N121" s="46">
        <f t="shared" si="21"/>
        <v>-4027.8649420733491</v>
      </c>
      <c r="O121" s="46">
        <f t="shared" si="22"/>
        <v>-3320.0638798473301</v>
      </c>
      <c r="P121" s="64">
        <f t="shared" si="23"/>
        <v>-4422.7326758422423</v>
      </c>
    </row>
    <row r="122" spans="1:16" x14ac:dyDescent="0.25">
      <c r="A122" s="2" t="s">
        <v>77</v>
      </c>
    </row>
    <row r="123" spans="1:16" x14ac:dyDescent="0.25">
      <c r="F123" s="2" t="s">
        <v>64</v>
      </c>
      <c r="G123" s="2">
        <v>3380</v>
      </c>
      <c r="H123" s="2">
        <v>4240</v>
      </c>
      <c r="I123" s="2">
        <v>5100</v>
      </c>
      <c r="J123" s="2">
        <v>5710</v>
      </c>
      <c r="K123" s="2">
        <v>6320</v>
      </c>
    </row>
    <row r="124" spans="1:16" ht="60" x14ac:dyDescent="0.25">
      <c r="E124" s="89" t="s">
        <v>62</v>
      </c>
      <c r="F124" s="90" t="s">
        <v>0</v>
      </c>
      <c r="G124" s="41">
        <v>8351</v>
      </c>
      <c r="H124" s="41">
        <v>11000</v>
      </c>
      <c r="I124" s="41">
        <v>12626</v>
      </c>
      <c r="J124" s="41">
        <v>13316.67</v>
      </c>
      <c r="K124" s="46">
        <v>13000</v>
      </c>
    </row>
    <row r="125" spans="1:16" ht="36" x14ac:dyDescent="0.25">
      <c r="E125" s="89"/>
      <c r="F125" s="90" t="s">
        <v>1</v>
      </c>
      <c r="G125" s="41">
        <v>6112</v>
      </c>
      <c r="H125" s="41">
        <v>7500</v>
      </c>
      <c r="I125" s="41">
        <v>8592</v>
      </c>
      <c r="J125" s="41">
        <v>8680</v>
      </c>
      <c r="K125" s="46">
        <v>8477</v>
      </c>
    </row>
    <row r="126" spans="1:16" ht="36" x14ac:dyDescent="0.25">
      <c r="E126" s="89"/>
      <c r="F126" s="90" t="s">
        <v>2</v>
      </c>
      <c r="G126" s="41">
        <v>5000</v>
      </c>
      <c r="H126" s="41">
        <v>6550</v>
      </c>
      <c r="I126" s="41">
        <v>7500</v>
      </c>
      <c r="J126" s="41">
        <v>8000</v>
      </c>
      <c r="K126" s="46">
        <v>8000</v>
      </c>
    </row>
  </sheetData>
  <mergeCells count="32">
    <mergeCell ref="G74:K74"/>
    <mergeCell ref="B23:D23"/>
    <mergeCell ref="E23:G23"/>
    <mergeCell ref="C35:D35"/>
    <mergeCell ref="E35:J35"/>
    <mergeCell ref="R46:V46"/>
    <mergeCell ref="L100:P100"/>
    <mergeCell ref="L23:N23"/>
    <mergeCell ref="O23:Q23"/>
    <mergeCell ref="A46:A47"/>
    <mergeCell ref="F46:J46"/>
    <mergeCell ref="K46:O46"/>
    <mergeCell ref="B46:E46"/>
    <mergeCell ref="A100:A101"/>
    <mergeCell ref="B100:F100"/>
    <mergeCell ref="G100:K100"/>
    <mergeCell ref="H23:I23"/>
    <mergeCell ref="J23:K23"/>
    <mergeCell ref="A23:A24"/>
    <mergeCell ref="A74:A75"/>
    <mergeCell ref="B74:F74"/>
    <mergeCell ref="A35:A36"/>
    <mergeCell ref="B35:B36"/>
    <mergeCell ref="A2:A3"/>
    <mergeCell ref="A4:A6"/>
    <mergeCell ref="A7:A9"/>
    <mergeCell ref="C2:I2"/>
    <mergeCell ref="B2:B3"/>
    <mergeCell ref="A30:K30"/>
    <mergeCell ref="A10:A12"/>
    <mergeCell ref="A13:A15"/>
    <mergeCell ref="A16:A18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najemni_bydleni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Klusáček Jan</dc:creator>
  <cp:lastModifiedBy>Klusáček Jan</cp:lastModifiedBy>
  <dcterms:created xsi:type="dcterms:W3CDTF">2024-12-19T13:25:18Z</dcterms:created>
  <dcterms:modified xsi:type="dcterms:W3CDTF">2024-12-20T13:58:10Z</dcterms:modified>
</cp:coreProperties>
</file>